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320" windowHeight="12120" activeTab="1"/>
  </bookViews>
  <sheets>
    <sheet name="družstva" sheetId="2" r:id="rId1"/>
    <sheet name="vzájemné zápasy" sheetId="5" r:id="rId2"/>
    <sheet name="jednotlivci" sheetId="6" r:id="rId3"/>
  </sheets>
  <definedNames>
    <definedName name="_xlnm._FilterDatabase" localSheetId="0" hidden="1">družstva!$B$3:$BW$10</definedName>
    <definedName name="_xlnm._FilterDatabase" localSheetId="2" hidden="1">jednotlivci!$A$1:$BV$54</definedName>
  </definedNames>
  <calcPr calcId="124519"/>
</workbook>
</file>

<file path=xl/calcChain.xml><?xml version="1.0" encoding="utf-8"?>
<calcChain xmlns="http://schemas.openxmlformats.org/spreadsheetml/2006/main">
  <c r="BV3" i="6"/>
  <c r="BU3"/>
  <c r="BS3"/>
  <c r="BR3"/>
  <c r="BV53"/>
  <c r="BU53"/>
  <c r="BS53"/>
  <c r="BR53"/>
  <c r="BV39"/>
  <c r="BU39"/>
  <c r="BS39"/>
  <c r="BR39"/>
  <c r="BV20"/>
  <c r="BU20"/>
  <c r="BS20"/>
  <c r="BR20"/>
  <c r="BV37"/>
  <c r="BU37"/>
  <c r="BS37"/>
  <c r="BR37"/>
  <c r="BV32"/>
  <c r="BU32"/>
  <c r="BS32"/>
  <c r="BR32"/>
  <c r="BV43"/>
  <c r="BU43"/>
  <c r="BS43"/>
  <c r="BR43"/>
  <c r="BR5"/>
  <c r="BQ3" i="2"/>
  <c r="BR13" i="6"/>
  <c r="BR4"/>
  <c r="BV36"/>
  <c r="BU36"/>
  <c r="BS36"/>
  <c r="BR36"/>
  <c r="BT3" l="1"/>
  <c r="BT53"/>
  <c r="BT39"/>
  <c r="BT20"/>
  <c r="BT37"/>
  <c r="BT43"/>
  <c r="BT32"/>
  <c r="BT36"/>
  <c r="BV54"/>
  <c r="BU54"/>
  <c r="BS54"/>
  <c r="BR54"/>
  <c r="BV40"/>
  <c r="BU40"/>
  <c r="BS40"/>
  <c r="BR40"/>
  <c r="BS5"/>
  <c r="BU5"/>
  <c r="BV5"/>
  <c r="BV21"/>
  <c r="BU21"/>
  <c r="BS21"/>
  <c r="BR21"/>
  <c r="BV16"/>
  <c r="BU16"/>
  <c r="BS16"/>
  <c r="BR16"/>
  <c r="BV47"/>
  <c r="BU47"/>
  <c r="BS47"/>
  <c r="BR47"/>
  <c r="BV45"/>
  <c r="BU45"/>
  <c r="BS45"/>
  <c r="BR45"/>
  <c r="BV28"/>
  <c r="BU28"/>
  <c r="BS28"/>
  <c r="BR28"/>
  <c r="BV35"/>
  <c r="BU35"/>
  <c r="BS35"/>
  <c r="BR35"/>
  <c r="BV52"/>
  <c r="BU52"/>
  <c r="BS52"/>
  <c r="BR52"/>
  <c r="BV10"/>
  <c r="BU10"/>
  <c r="BS10"/>
  <c r="BR10"/>
  <c r="BV48"/>
  <c r="BU48"/>
  <c r="BS48"/>
  <c r="BR48"/>
  <c r="BV42"/>
  <c r="BU42"/>
  <c r="BS42"/>
  <c r="BR42"/>
  <c r="BV38"/>
  <c r="BU38"/>
  <c r="BS38"/>
  <c r="BR38"/>
  <c r="BV41"/>
  <c r="BU41"/>
  <c r="BS41"/>
  <c r="BR41"/>
  <c r="BV46"/>
  <c r="BU46"/>
  <c r="BS46"/>
  <c r="BR46"/>
  <c r="BV49"/>
  <c r="BU49"/>
  <c r="BS49"/>
  <c r="BR49"/>
  <c r="BV30"/>
  <c r="BU30"/>
  <c r="BS30"/>
  <c r="BR30"/>
  <c r="BV50"/>
  <c r="BU50"/>
  <c r="BS50"/>
  <c r="BR50"/>
  <c r="BV34"/>
  <c r="BU34"/>
  <c r="BS34"/>
  <c r="BR34"/>
  <c r="BV23"/>
  <c r="BU23"/>
  <c r="BS23"/>
  <c r="BR23"/>
  <c r="BV18"/>
  <c r="BU18"/>
  <c r="BS18"/>
  <c r="BR18"/>
  <c r="BV31"/>
  <c r="BU31"/>
  <c r="BS31"/>
  <c r="BR31"/>
  <c r="BV33"/>
  <c r="BU33"/>
  <c r="BS33"/>
  <c r="BR33"/>
  <c r="BV19"/>
  <c r="BU19"/>
  <c r="BS19"/>
  <c r="BR19"/>
  <c r="BV22"/>
  <c r="BU22"/>
  <c r="BS22"/>
  <c r="BR22"/>
  <c r="BV26"/>
  <c r="BU26"/>
  <c r="BS26"/>
  <c r="BR26"/>
  <c r="BV25"/>
  <c r="BU25"/>
  <c r="BS25"/>
  <c r="BR25"/>
  <c r="BV29"/>
  <c r="BU29"/>
  <c r="BS29"/>
  <c r="BR29"/>
  <c r="BV51"/>
  <c r="BU51"/>
  <c r="BS51"/>
  <c r="BR51"/>
  <c r="BV24"/>
  <c r="BU24"/>
  <c r="BS24"/>
  <c r="BR24"/>
  <c r="BV14"/>
  <c r="BU14"/>
  <c r="BS14"/>
  <c r="BR14"/>
  <c r="BV27"/>
  <c r="BU27"/>
  <c r="BS27"/>
  <c r="BR27"/>
  <c r="BV12"/>
  <c r="BU12"/>
  <c r="BS12"/>
  <c r="BR12"/>
  <c r="BV44"/>
  <c r="BU44"/>
  <c r="BS44"/>
  <c r="BR44"/>
  <c r="BV17"/>
  <c r="BU17"/>
  <c r="BS17"/>
  <c r="BR17"/>
  <c r="BV15"/>
  <c r="BU15"/>
  <c r="BS15"/>
  <c r="BR15"/>
  <c r="BV11"/>
  <c r="BU11"/>
  <c r="BS11"/>
  <c r="BR11"/>
  <c r="BV13"/>
  <c r="BU13"/>
  <c r="BS13"/>
  <c r="BV4"/>
  <c r="BU4"/>
  <c r="BS4"/>
  <c r="BV8"/>
  <c r="BU8"/>
  <c r="BS8"/>
  <c r="BR8"/>
  <c r="BV7"/>
  <c r="BU7"/>
  <c r="BS7"/>
  <c r="BR7"/>
  <c r="BV6"/>
  <c r="BU6"/>
  <c r="BS6"/>
  <c r="BR6"/>
  <c r="BV9"/>
  <c r="BU9"/>
  <c r="BS9"/>
  <c r="BR9"/>
  <c r="BT54" l="1"/>
  <c r="BT5"/>
  <c r="BT4"/>
  <c r="BT17"/>
  <c r="BT22"/>
  <c r="BT33"/>
  <c r="BT34"/>
  <c r="BT30"/>
  <c r="BT40"/>
  <c r="BT46"/>
  <c r="BT48"/>
  <c r="BT51"/>
  <c r="BT6"/>
  <c r="BT38"/>
  <c r="BT27"/>
  <c r="BT35"/>
  <c r="BT52"/>
  <c r="BT18"/>
  <c r="BT13"/>
  <c r="BT14"/>
  <c r="BT12"/>
  <c r="BT45"/>
  <c r="BT16"/>
  <c r="BT7"/>
  <c r="BT9"/>
  <c r="BT11"/>
  <c r="BT21"/>
  <c r="BT25"/>
  <c r="BT8"/>
  <c r="BT28"/>
  <c r="BT47"/>
  <c r="BT15"/>
  <c r="BT44"/>
  <c r="BT24"/>
  <c r="BT29"/>
  <c r="BT26"/>
  <c r="BT19"/>
  <c r="BT31"/>
  <c r="BT23"/>
  <c r="BT50"/>
  <c r="BT49"/>
  <c r="BT41"/>
  <c r="BT42"/>
  <c r="BT10"/>
  <c r="BW8" i="2"/>
  <c r="BQ8"/>
  <c r="BV8" s="1"/>
  <c r="BR8"/>
  <c r="BW4"/>
  <c r="BR4"/>
  <c r="BQ4"/>
  <c r="BV4" s="1"/>
  <c r="BU11"/>
  <c r="BT11"/>
  <c r="BR5"/>
  <c r="BW5"/>
  <c r="BW7"/>
  <c r="BW10"/>
  <c r="BW9"/>
  <c r="BW6"/>
  <c r="BW3"/>
  <c r="BS8" l="1"/>
  <c r="BS4"/>
  <c r="BR6"/>
  <c r="BQ6"/>
  <c r="BV6" s="1"/>
  <c r="BR10"/>
  <c r="BQ10"/>
  <c r="BV10" s="1"/>
  <c r="BR7"/>
  <c r="BQ7"/>
  <c r="BV7" s="1"/>
  <c r="BR9"/>
  <c r="BQ9"/>
  <c r="BQ5"/>
  <c r="BV5" s="1"/>
  <c r="BR3"/>
  <c r="BV3"/>
  <c r="BS9" l="1"/>
  <c r="BS6"/>
  <c r="BS7"/>
  <c r="BS5"/>
  <c r="BV9"/>
  <c r="BV11" s="1"/>
  <c r="BW11" s="1"/>
  <c r="BQ11"/>
  <c r="BS3"/>
  <c r="BS10"/>
</calcChain>
</file>

<file path=xl/sharedStrings.xml><?xml version="1.0" encoding="utf-8"?>
<sst xmlns="http://schemas.openxmlformats.org/spreadsheetml/2006/main" count="1366" uniqueCount="414">
  <si>
    <t>začátek zápasu</t>
  </si>
  <si>
    <t>dráha č.1</t>
  </si>
  <si>
    <t>dráha č.2</t>
  </si>
  <si>
    <t>dráha č.3</t>
  </si>
  <si>
    <t>dráha č.4</t>
  </si>
  <si>
    <t>zápas č.1</t>
  </si>
  <si>
    <t>Lazaři</t>
  </si>
  <si>
    <t>zápas č.2</t>
  </si>
  <si>
    <t>Tak určitě</t>
  </si>
  <si>
    <t>zápas č.3</t>
  </si>
  <si>
    <t>zápas č.4</t>
  </si>
  <si>
    <t>Sluníčka</t>
  </si>
  <si>
    <t>zápas č.5</t>
  </si>
  <si>
    <t>zápas č.6</t>
  </si>
  <si>
    <t>zápas č.7</t>
  </si>
  <si>
    <t>zápas č.8</t>
  </si>
  <si>
    <t>zápas č.9</t>
  </si>
  <si>
    <t>zápas č.10</t>
  </si>
  <si>
    <t>zápas č.11</t>
  </si>
  <si>
    <t>zápas č.12</t>
  </si>
  <si>
    <t>zápas č.13</t>
  </si>
  <si>
    <t>zápas č.14</t>
  </si>
  <si>
    <t>zápas č.15</t>
  </si>
  <si>
    <t>pořadí</t>
  </si>
  <si>
    <t>JBL - celkové výsledky družstev</t>
  </si>
  <si>
    <t>odehrané zápasy</t>
  </si>
  <si>
    <t>sražených kuželek</t>
  </si>
  <si>
    <t>průměr</t>
  </si>
  <si>
    <t>výhry</t>
  </si>
  <si>
    <t>remízy</t>
  </si>
  <si>
    <t>prohry</t>
  </si>
  <si>
    <t>body</t>
  </si>
  <si>
    <t>1.</t>
  </si>
  <si>
    <t>2.</t>
  </si>
  <si>
    <t>TAK URČITĚ</t>
  </si>
  <si>
    <t>3.</t>
  </si>
  <si>
    <t>4.</t>
  </si>
  <si>
    <t>5.</t>
  </si>
  <si>
    <t>6.</t>
  </si>
  <si>
    <t>LAZAŘI</t>
  </si>
  <si>
    <t>SLUNÍČKA</t>
  </si>
  <si>
    <t>TABULKA JEDNOTLIVCI</t>
  </si>
  <si>
    <t>TEAM</t>
  </si>
  <si>
    <t>počet her</t>
  </si>
  <si>
    <t>součet</t>
  </si>
  <si>
    <t>max. hra</t>
  </si>
  <si>
    <t>min. hra</t>
  </si>
  <si>
    <t>Roman</t>
  </si>
  <si>
    <t>Radek</t>
  </si>
  <si>
    <t>Aleš</t>
  </si>
  <si>
    <t>Víťa</t>
  </si>
  <si>
    <t>Bohouš</t>
  </si>
  <si>
    <t>Vaska</t>
  </si>
  <si>
    <t>Rambi</t>
  </si>
  <si>
    <t>Renata</t>
  </si>
  <si>
    <t>Francois</t>
  </si>
  <si>
    <t>XVI. ročník - JBL družstev - celkové výsledky jednotlivců</t>
  </si>
  <si>
    <t>Johann´s</t>
  </si>
  <si>
    <t>Andrew</t>
  </si>
  <si>
    <t>Luděk</t>
  </si>
  <si>
    <t>Břéťa</t>
  </si>
  <si>
    <t>Lemplíci</t>
  </si>
  <si>
    <t>Míša</t>
  </si>
  <si>
    <t>Paži</t>
  </si>
  <si>
    <t>Denísek</t>
  </si>
  <si>
    <t>OK team</t>
  </si>
  <si>
    <t>Karlos</t>
  </si>
  <si>
    <t>Michal</t>
  </si>
  <si>
    <t>Nemesis</t>
  </si>
  <si>
    <t>Bizon</t>
  </si>
  <si>
    <t>Ady</t>
  </si>
  <si>
    <t>Lenička</t>
  </si>
  <si>
    <t>Renča</t>
  </si>
  <si>
    <t>Lord</t>
  </si>
  <si>
    <t>JOHANN´S</t>
  </si>
  <si>
    <t>OK TEAM</t>
  </si>
  <si>
    <t>NEMESIS</t>
  </si>
  <si>
    <t>7.</t>
  </si>
  <si>
    <t>zápas č.16</t>
  </si>
  <si>
    <t>zápas č.17</t>
  </si>
  <si>
    <t>zápas č.18</t>
  </si>
  <si>
    <t>zápas č.19</t>
  </si>
  <si>
    <t>zápas č.20</t>
  </si>
  <si>
    <t>zápas č.21</t>
  </si>
  <si>
    <t>8.</t>
  </si>
  <si>
    <t>ZÁPASY - 17. ročník - 2016/2017</t>
  </si>
  <si>
    <r>
      <t xml:space="preserve">    </t>
    </r>
    <r>
      <rPr>
        <b/>
        <sz val="14"/>
        <color indexed="8"/>
        <rFont val="Arial"/>
        <family val="2"/>
        <charset val="238"/>
      </rPr>
      <t>ROZLOSOVÁNÍ  -  JIHLAVSKÁ BOWLINGOVÁ LIGA DRUŽSTEV                          podzim 2016/ jaro 2017</t>
    </r>
  </si>
  <si>
    <t>1. Hrací den   17.10.2016  v 18:00</t>
  </si>
  <si>
    <t>Stavebníčci</t>
  </si>
  <si>
    <t>zápas č. 22</t>
  </si>
  <si>
    <t>2. Hrací den   31.10.2016  v 18:00</t>
  </si>
  <si>
    <t>zápas č.23</t>
  </si>
  <si>
    <t>zápas č.24</t>
  </si>
  <si>
    <t>zápas č.25</t>
  </si>
  <si>
    <t>zápas č.26</t>
  </si>
  <si>
    <t>zápas č.27</t>
  </si>
  <si>
    <t>zápas č.28</t>
  </si>
  <si>
    <t>konec 1. kolo</t>
  </si>
  <si>
    <t>D</t>
  </si>
  <si>
    <t>E</t>
  </si>
  <si>
    <t>F</t>
  </si>
  <si>
    <t>G</t>
  </si>
  <si>
    <t>H</t>
  </si>
  <si>
    <t>B</t>
  </si>
  <si>
    <t>C</t>
  </si>
  <si>
    <t>A</t>
  </si>
  <si>
    <t>Další hrací dny:</t>
  </si>
  <si>
    <t>13.3.</t>
  </si>
  <si>
    <t>27.3.</t>
  </si>
  <si>
    <t>10.4.</t>
  </si>
  <si>
    <t>24.4.</t>
  </si>
  <si>
    <t>8.5.</t>
  </si>
  <si>
    <t>15.5.</t>
  </si>
  <si>
    <t xml:space="preserve">28.5.   </t>
  </si>
  <si>
    <t>neděle - FINÁLE</t>
  </si>
  <si>
    <t>zápas č. 17</t>
  </si>
  <si>
    <t>zápas č. 18</t>
  </si>
  <si>
    <t>334:432</t>
  </si>
  <si>
    <t>384:388</t>
  </si>
  <si>
    <t>423:380</t>
  </si>
  <si>
    <t>403:388</t>
  </si>
  <si>
    <t>289:341</t>
  </si>
  <si>
    <t>347:390</t>
  </si>
  <si>
    <t>379:389</t>
  </si>
  <si>
    <t>412:333</t>
  </si>
  <si>
    <t>441:359</t>
  </si>
  <si>
    <t>308:460</t>
  </si>
  <si>
    <t>349:446</t>
  </si>
  <si>
    <t>426:325</t>
  </si>
  <si>
    <t>385:440</t>
  </si>
  <si>
    <t>370:296</t>
  </si>
  <si>
    <t>339:445</t>
  </si>
  <si>
    <t>339:368</t>
  </si>
  <si>
    <t>388:382</t>
  </si>
  <si>
    <t>472:350</t>
  </si>
  <si>
    <t>306:467</t>
  </si>
  <si>
    <t>498:323</t>
  </si>
  <si>
    <t>387:347</t>
  </si>
  <si>
    <t>436:406</t>
  </si>
  <si>
    <t>Petr</t>
  </si>
  <si>
    <t>Lúďa</t>
  </si>
  <si>
    <t>Vláďa</t>
  </si>
  <si>
    <t>Láďa</t>
  </si>
  <si>
    <t>Vasyl</t>
  </si>
  <si>
    <t>Honza</t>
  </si>
  <si>
    <t>Dušan</t>
  </si>
  <si>
    <t>Jarda</t>
  </si>
  <si>
    <t>Bróďa</t>
  </si>
  <si>
    <t>Záhy</t>
  </si>
  <si>
    <t>Kuky</t>
  </si>
  <si>
    <t>Kája</t>
  </si>
  <si>
    <t>Olda</t>
  </si>
  <si>
    <t>Marcelka</t>
  </si>
  <si>
    <t>314:333</t>
  </si>
  <si>
    <t>344:432</t>
  </si>
  <si>
    <t>372:409</t>
  </si>
  <si>
    <t>400:342</t>
  </si>
  <si>
    <t>398:454</t>
  </si>
  <si>
    <t>459:411</t>
  </si>
  <si>
    <t>342:339</t>
  </si>
  <si>
    <t>420:476</t>
  </si>
  <si>
    <t>479:412</t>
  </si>
  <si>
    <t>377:374</t>
  </si>
  <si>
    <t>471:428</t>
  </si>
  <si>
    <t>380:357</t>
  </si>
  <si>
    <t>393:310</t>
  </si>
  <si>
    <t>423:446</t>
  </si>
  <si>
    <t>350:432</t>
  </si>
  <si>
    <t>379:315</t>
  </si>
  <si>
    <t>480:501</t>
  </si>
  <si>
    <t>355:338</t>
  </si>
  <si>
    <t>308:372</t>
  </si>
  <si>
    <t>388:351</t>
  </si>
  <si>
    <t>413:372</t>
  </si>
  <si>
    <t>397:323</t>
  </si>
  <si>
    <t>369:387</t>
  </si>
  <si>
    <t>478:333</t>
  </si>
  <si>
    <t>3. Hrací den   14.11.2016  v 17:00</t>
  </si>
  <si>
    <t>:</t>
  </si>
  <si>
    <t>zápas č.22</t>
  </si>
  <si>
    <t>konec 2. kolo</t>
  </si>
  <si>
    <t>x</t>
  </si>
  <si>
    <t>Ivoš</t>
  </si>
  <si>
    <t>Peťa</t>
  </si>
  <si>
    <t>Kiza</t>
  </si>
  <si>
    <t>Véna</t>
  </si>
  <si>
    <t>308:343</t>
  </si>
  <si>
    <t>504:422</t>
  </si>
  <si>
    <t>435:409</t>
  </si>
  <si>
    <t>344:382</t>
  </si>
  <si>
    <t>377:445</t>
  </si>
  <si>
    <t>379:445</t>
  </si>
  <si>
    <t>381:426</t>
  </si>
  <si>
    <t>478:436</t>
  </si>
  <si>
    <t>396:408</t>
  </si>
  <si>
    <t>370:367</t>
  </si>
  <si>
    <t>330:435</t>
  </si>
  <si>
    <t>450:311</t>
  </si>
  <si>
    <t>393:326</t>
  </si>
  <si>
    <t>389:400</t>
  </si>
  <si>
    <t>427:421</t>
  </si>
  <si>
    <t>448:345</t>
  </si>
  <si>
    <t>382:390</t>
  </si>
  <si>
    <t>395:377</t>
  </si>
  <si>
    <t>386:401</t>
  </si>
  <si>
    <t>363:441</t>
  </si>
  <si>
    <t>327:392</t>
  </si>
  <si>
    <t>416:277</t>
  </si>
  <si>
    <t>380:396</t>
  </si>
  <si>
    <t>410:445</t>
  </si>
  <si>
    <t>434:424</t>
  </si>
  <si>
    <t>4. Hrací den   21.11.2016  v 17:00</t>
  </si>
  <si>
    <t>konec 3. kolo</t>
  </si>
  <si>
    <t>Danča</t>
  </si>
  <si>
    <t>5. Hrací den   5.12.2016  v 17:00</t>
  </si>
  <si>
    <t>480:331</t>
  </si>
  <si>
    <t>407:458</t>
  </si>
  <si>
    <t>403:413</t>
  </si>
  <si>
    <t>357:487</t>
  </si>
  <si>
    <t>490:397</t>
  </si>
  <si>
    <t>400:401</t>
  </si>
  <si>
    <t>334:362</t>
  </si>
  <si>
    <t>312:348</t>
  </si>
  <si>
    <t>473:408</t>
  </si>
  <si>
    <t>397:325</t>
  </si>
  <si>
    <t>450:442</t>
  </si>
  <si>
    <t>398:430</t>
  </si>
  <si>
    <t>437:425</t>
  </si>
  <si>
    <t>368:399</t>
  </si>
  <si>
    <t>346:403</t>
  </si>
  <si>
    <t>328:452</t>
  </si>
  <si>
    <t>412:342</t>
  </si>
  <si>
    <t>349:453</t>
  </si>
  <si>
    <t>387:295</t>
  </si>
  <si>
    <t>385:354</t>
  </si>
  <si>
    <t>359:373</t>
  </si>
  <si>
    <t>412:400</t>
  </si>
  <si>
    <t>391:460</t>
  </si>
  <si>
    <t>předehráno</t>
  </si>
  <si>
    <t>konec 4. kolo</t>
  </si>
  <si>
    <t>Šandor</t>
  </si>
  <si>
    <t>Péťa</t>
  </si>
  <si>
    <t>6. Hrací den   18.12.2016  v 14:00</t>
  </si>
  <si>
    <t>konec 5. kolo</t>
  </si>
  <si>
    <t>Muži - nejvyšší nához (1 zástupce týmu)</t>
  </si>
  <si>
    <t>Ženy - nejvyšší nához (1 zástupce týmu)</t>
  </si>
  <si>
    <r>
      <t>Muži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</si>
  <si>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r>
      <t>Ženy - nejvyšší nához</t>
    </r>
    <r>
      <rPr>
        <b/>
        <i/>
        <sz val="8"/>
        <color theme="1"/>
        <rFont val="Arial"/>
        <family val="2"/>
        <charset val="238"/>
      </rPr>
      <t>(opačná dráha)</t>
    </r>
  </si>
  <si>
    <t>410:436</t>
  </si>
  <si>
    <t>473:399</t>
  </si>
  <si>
    <t>466:455</t>
  </si>
  <si>
    <t>349:373</t>
  </si>
  <si>
    <t>416:423</t>
  </si>
  <si>
    <t>443:317</t>
  </si>
  <si>
    <t>482:347</t>
  </si>
  <si>
    <t>427:364</t>
  </si>
  <si>
    <t>354:394</t>
  </si>
  <si>
    <t>364:397</t>
  </si>
  <si>
    <t>393:319</t>
  </si>
  <si>
    <t>303:400</t>
  </si>
  <si>
    <t>515:407</t>
  </si>
  <si>
    <t>364:412</t>
  </si>
  <si>
    <t>485:449</t>
  </si>
  <si>
    <t>452:482</t>
  </si>
  <si>
    <t>367:303</t>
  </si>
  <si>
    <t>402:361</t>
  </si>
  <si>
    <t>338:412</t>
  </si>
  <si>
    <t>406:386</t>
  </si>
  <si>
    <t>451:420</t>
  </si>
  <si>
    <t>389:368</t>
  </si>
  <si>
    <t>0:362</t>
  </si>
  <si>
    <t>DNF</t>
  </si>
  <si>
    <t xml:space="preserve">cena pro nejlepšího muže a ženu: láhev šampaňského :) </t>
  </si>
  <si>
    <t>339:396</t>
  </si>
  <si>
    <t>286:549</t>
  </si>
  <si>
    <t>386:352</t>
  </si>
  <si>
    <t>386:452</t>
  </si>
  <si>
    <t>376:403</t>
  </si>
  <si>
    <t>418:447</t>
  </si>
  <si>
    <t>475:326</t>
  </si>
  <si>
    <t>395:414</t>
  </si>
  <si>
    <t>362:318</t>
  </si>
  <si>
    <t>389:385</t>
  </si>
  <si>
    <t>378:387</t>
  </si>
  <si>
    <t>398:392</t>
  </si>
  <si>
    <t>352:410</t>
  </si>
  <si>
    <t>301:331</t>
  </si>
  <si>
    <t>462:413</t>
  </si>
  <si>
    <t>370:427</t>
  </si>
  <si>
    <t>494:324</t>
  </si>
  <si>
    <t>382:477</t>
  </si>
  <si>
    <t>360:353</t>
  </si>
  <si>
    <t>417:387</t>
  </si>
  <si>
    <t>453:450</t>
  </si>
  <si>
    <t>403:372</t>
  </si>
  <si>
    <t>Nához muži:</t>
  </si>
  <si>
    <t>Lukyn</t>
  </si>
  <si>
    <t>Kíza</t>
  </si>
  <si>
    <t>Nához ženy:</t>
  </si>
  <si>
    <t>Petra</t>
  </si>
  <si>
    <t>Hanzi</t>
  </si>
  <si>
    <t>Konec 6.kolo</t>
  </si>
  <si>
    <t>možnost paředehrát</t>
  </si>
  <si>
    <t>7. Hrací den   2.1.2017  v 17:00</t>
  </si>
  <si>
    <t>435:430</t>
  </si>
  <si>
    <t>375:379</t>
  </si>
  <si>
    <t>398:306</t>
  </si>
  <si>
    <t>369:487</t>
  </si>
  <si>
    <t>333:402</t>
  </si>
  <si>
    <t>461:386</t>
  </si>
  <si>
    <t>391:364</t>
  </si>
  <si>
    <t>420:405</t>
  </si>
  <si>
    <t>411:346</t>
  </si>
  <si>
    <t>469:373</t>
  </si>
  <si>
    <t>393:266</t>
  </si>
  <si>
    <t>370:428</t>
  </si>
  <si>
    <t>337:361</t>
  </si>
  <si>
    <t>443:419</t>
  </si>
  <si>
    <t>386:418</t>
  </si>
  <si>
    <t>424:367</t>
  </si>
  <si>
    <t>317:399</t>
  </si>
  <si>
    <t>552:395</t>
  </si>
  <si>
    <t>377:400</t>
  </si>
  <si>
    <t>422:403</t>
  </si>
  <si>
    <t>332:294</t>
  </si>
  <si>
    <t>412:436</t>
  </si>
  <si>
    <t>425:403</t>
  </si>
  <si>
    <t>343:469</t>
  </si>
  <si>
    <t>LEMPLÍCI</t>
  </si>
  <si>
    <t>STAVEBNÍČCI</t>
  </si>
  <si>
    <t>Destroer</t>
  </si>
  <si>
    <t>Česťa</t>
  </si>
  <si>
    <t>9. Hrací den   30.1.2017  v 17:00</t>
  </si>
  <si>
    <t>8. Hrací den   16.1.2017  v 17:00</t>
  </si>
  <si>
    <t>Konec 7.kolo</t>
  </si>
  <si>
    <t xml:space="preserve">D </t>
  </si>
  <si>
    <t>418:474</t>
  </si>
  <si>
    <t>406:423</t>
  </si>
  <si>
    <t>327:466</t>
  </si>
  <si>
    <t>478:342</t>
  </si>
  <si>
    <t>350:456</t>
  </si>
  <si>
    <t>399:314</t>
  </si>
  <si>
    <t>395:374</t>
  </si>
  <si>
    <t>356:466</t>
  </si>
  <si>
    <t>386:334</t>
  </si>
  <si>
    <t>430:375</t>
  </si>
  <si>
    <t>366:450</t>
  </si>
  <si>
    <t>448:340</t>
  </si>
  <si>
    <t>425:360</t>
  </si>
  <si>
    <t>403:404</t>
  </si>
  <si>
    <t>416:426</t>
  </si>
  <si>
    <t>461:322</t>
  </si>
  <si>
    <t>399:401</t>
  </si>
  <si>
    <t>375:359</t>
  </si>
  <si>
    <t>359:440</t>
  </si>
  <si>
    <t>376:390</t>
  </si>
  <si>
    <t>419:330</t>
  </si>
  <si>
    <t>334:477</t>
  </si>
  <si>
    <t>410:291</t>
  </si>
  <si>
    <t>Jirka</t>
  </si>
  <si>
    <t>Staník</t>
  </si>
  <si>
    <t>10. Hrací den   13.2.2017  v 17:00</t>
  </si>
  <si>
    <t>Konec 8.kolo</t>
  </si>
  <si>
    <t>406:375</t>
  </si>
  <si>
    <t>439:388</t>
  </si>
  <si>
    <t>406:428</t>
  </si>
  <si>
    <t>392:381</t>
  </si>
  <si>
    <t>429:404</t>
  </si>
  <si>
    <t>347:398</t>
  </si>
  <si>
    <t>335:318</t>
  </si>
  <si>
    <t>406:464</t>
  </si>
  <si>
    <t>415:410</t>
  </si>
  <si>
    <t>379:480</t>
  </si>
  <si>
    <t>403:417</t>
  </si>
  <si>
    <t>347:388</t>
  </si>
  <si>
    <t>390:422</t>
  </si>
  <si>
    <t>399:454</t>
  </si>
  <si>
    <t>402:370</t>
  </si>
  <si>
    <t>334:428</t>
  </si>
  <si>
    <t>422:402</t>
  </si>
  <si>
    <t>424:352</t>
  </si>
  <si>
    <t>389:362</t>
  </si>
  <si>
    <t>412:377</t>
  </si>
  <si>
    <t>382:382</t>
  </si>
  <si>
    <t>402:364</t>
  </si>
  <si>
    <t>425:369</t>
  </si>
  <si>
    <t>Zuzka</t>
  </si>
  <si>
    <t>11. Hrací den   27.2.2017  v 17:00</t>
  </si>
  <si>
    <t>Konec 9.kolo</t>
  </si>
  <si>
    <t>398:442</t>
  </si>
  <si>
    <t>462:429</t>
  </si>
  <si>
    <t>421:385</t>
  </si>
  <si>
    <t>438:307</t>
  </si>
  <si>
    <t>367:451</t>
  </si>
  <si>
    <t>422:429</t>
  </si>
  <si>
    <t>413:511</t>
  </si>
  <si>
    <t>404:326</t>
  </si>
  <si>
    <t>332:369</t>
  </si>
  <si>
    <t>387:329</t>
  </si>
  <si>
    <t>324:345</t>
  </si>
  <si>
    <t>435:434</t>
  </si>
  <si>
    <t>395:328</t>
  </si>
  <si>
    <t>524:343</t>
  </si>
  <si>
    <t>397:334</t>
  </si>
  <si>
    <t>357:360</t>
  </si>
  <si>
    <t>341:400</t>
  </si>
  <si>
    <t>397:441</t>
  </si>
  <si>
    <t>379:377</t>
  </si>
  <si>
    <t>461:487</t>
  </si>
  <si>
    <t>400:464</t>
  </si>
  <si>
    <t>440:449</t>
  </si>
  <si>
    <t>364:374</t>
  </si>
  <si>
    <t>449:388</t>
  </si>
  <si>
    <t>Pořadí po 8. kole</t>
  </si>
</sst>
</file>

<file path=xl/styles.xml><?xml version="1.0" encoding="utf-8"?>
<styleSheet xmlns="http://schemas.openxmlformats.org/spreadsheetml/2006/main">
  <numFmts count="1">
    <numFmt numFmtId="164" formatCode="0.0"/>
  </numFmts>
  <fonts count="39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name val="Arial CE"/>
      <charset val="238"/>
    </font>
    <font>
      <b/>
      <sz val="10"/>
      <name val="Arial CE"/>
      <charset val="238"/>
    </font>
    <font>
      <b/>
      <sz val="20"/>
      <name val="CasperOpenFace CE"/>
    </font>
    <font>
      <b/>
      <sz val="10"/>
      <name val="Arial"/>
      <family val="2"/>
      <charset val="238"/>
    </font>
    <font>
      <b/>
      <sz val="10"/>
      <name val="Arial CE"/>
      <family val="2"/>
      <charset val="238"/>
    </font>
    <font>
      <b/>
      <sz val="11"/>
      <name val="CasperOpenFace CE"/>
    </font>
    <font>
      <b/>
      <sz val="16"/>
      <name val="Arial CE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4"/>
      <color rgb="FFFF0000"/>
      <name val="Arial CE"/>
      <charset val="238"/>
    </font>
    <font>
      <sz val="12"/>
      <color rgb="FFFF0000"/>
      <name val="Arial"/>
      <family val="2"/>
      <charset val="238"/>
    </font>
    <font>
      <b/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7"/>
      <name val="Arial CE"/>
      <family val="2"/>
      <charset val="238"/>
    </font>
    <font>
      <b/>
      <i/>
      <sz val="11"/>
      <name val="Arial CE"/>
      <charset val="238"/>
    </font>
    <font>
      <sz val="8"/>
      <name val="Arial CE"/>
      <family val="2"/>
      <charset val="238"/>
    </font>
    <font>
      <sz val="8"/>
      <color rgb="FFFF0000"/>
      <name val="Arial CE"/>
      <family val="2"/>
      <charset val="238"/>
    </font>
    <font>
      <sz val="8"/>
      <color theme="1"/>
      <name val="Arial CE"/>
      <family val="2"/>
      <charset val="238"/>
    </font>
    <font>
      <sz val="8"/>
      <color theme="1"/>
      <name val="Arial CE"/>
      <charset val="238"/>
    </font>
    <font>
      <sz val="8"/>
      <name val="Arial CE"/>
      <charset val="238"/>
    </font>
    <font>
      <b/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2"/>
      <name val="Arial CE"/>
      <charset val="238"/>
    </font>
    <font>
      <b/>
      <i/>
      <sz val="14"/>
      <name val="Arial CE"/>
      <charset val="238"/>
    </font>
    <font>
      <sz val="8"/>
      <color rgb="FFC00000"/>
      <name val="Arial CE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b/>
      <sz val="8"/>
      <color rgb="FFFF0000"/>
      <name val="Arial CE"/>
      <charset val="238"/>
    </font>
    <font>
      <b/>
      <sz val="8"/>
      <color rgb="FFC00000"/>
      <name val="Arial CE"/>
      <charset val="238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rgb="FF000000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6" fillId="0" borderId="0"/>
  </cellStyleXfs>
  <cellXfs count="299">
    <xf numFmtId="0" fontId="0" fillId="0" borderId="0" xfId="0"/>
    <xf numFmtId="0" fontId="4" fillId="0" borderId="9" xfId="0" applyFont="1" applyBorder="1" applyAlignment="1">
      <alignment horizontal="center"/>
    </xf>
    <xf numFmtId="0" fontId="4" fillId="3" borderId="9" xfId="0" applyFont="1" applyFill="1" applyBorder="1"/>
    <xf numFmtId="0" fontId="4" fillId="0" borderId="9" xfId="0" applyFont="1" applyBorder="1"/>
    <xf numFmtId="20" fontId="4" fillId="0" borderId="10" xfId="0" applyNumberFormat="1" applyFont="1" applyBorder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0" fontId="4" fillId="3" borderId="11" xfId="0" applyFont="1" applyFill="1" applyBorder="1"/>
    <xf numFmtId="20" fontId="4" fillId="6" borderId="10" xfId="0" applyNumberFormat="1" applyFont="1" applyFill="1" applyBorder="1"/>
    <xf numFmtId="0" fontId="4" fillId="6" borderId="11" xfId="0" applyFont="1" applyFill="1" applyBorder="1"/>
    <xf numFmtId="0" fontId="4" fillId="6" borderId="11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6" borderId="13" xfId="0" applyFont="1" applyFill="1" applyBorder="1" applyAlignment="1">
      <alignment horizontal="center"/>
    </xf>
    <xf numFmtId="0" fontId="6" fillId="0" borderId="0" xfId="1" applyAlignment="1">
      <alignment vertical="center"/>
    </xf>
    <xf numFmtId="1" fontId="11" fillId="9" borderId="18" xfId="1" applyNumberFormat="1" applyFont="1" applyFill="1" applyBorder="1" applyAlignment="1">
      <alignment horizontal="center" vertical="center" wrapText="1"/>
    </xf>
    <xf numFmtId="1" fontId="11" fillId="9" borderId="19" xfId="1" applyNumberFormat="1" applyFont="1" applyFill="1" applyBorder="1" applyAlignment="1">
      <alignment horizontal="center" vertical="center" wrapText="1"/>
    </xf>
    <xf numFmtId="1" fontId="12" fillId="9" borderId="20" xfId="1" applyNumberFormat="1" applyFont="1" applyFill="1" applyBorder="1" applyAlignment="1">
      <alignment horizontal="center" vertical="center"/>
    </xf>
    <xf numFmtId="1" fontId="12" fillId="0" borderId="20" xfId="1" applyNumberFormat="1" applyFont="1" applyFill="1" applyBorder="1" applyAlignment="1">
      <alignment horizontal="left" vertical="center"/>
    </xf>
    <xf numFmtId="1" fontId="13" fillId="0" borderId="21" xfId="1" applyNumberFormat="1" applyFont="1" applyFill="1" applyBorder="1" applyAlignment="1">
      <alignment horizontal="center" vertical="center"/>
    </xf>
    <xf numFmtId="1" fontId="13" fillId="0" borderId="22" xfId="1" applyNumberFormat="1" applyFont="1" applyFill="1" applyBorder="1" applyAlignment="1">
      <alignment horizontal="center" vertical="center"/>
    </xf>
    <xf numFmtId="1" fontId="13" fillId="0" borderId="20" xfId="1" applyNumberFormat="1" applyFont="1" applyBorder="1" applyAlignment="1">
      <alignment horizontal="center" vertical="center" wrapText="1"/>
    </xf>
    <xf numFmtId="2" fontId="14" fillId="4" borderId="23" xfId="1" applyNumberFormat="1" applyFont="1" applyFill="1" applyBorder="1" applyAlignment="1">
      <alignment horizontal="center" vertical="center" wrapText="1"/>
    </xf>
    <xf numFmtId="1" fontId="13" fillId="0" borderId="12" xfId="1" applyNumberFormat="1" applyFont="1" applyBorder="1" applyAlignment="1">
      <alignment horizontal="center" vertical="center" wrapText="1"/>
    </xf>
    <xf numFmtId="1" fontId="14" fillId="4" borderId="12" xfId="1" applyNumberFormat="1" applyFont="1" applyFill="1" applyBorder="1" applyAlignment="1">
      <alignment horizontal="center" vertical="center" wrapText="1"/>
    </xf>
    <xf numFmtId="0" fontId="15" fillId="0" borderId="0" xfId="1" applyFont="1" applyBorder="1" applyAlignment="1">
      <alignment vertical="center"/>
    </xf>
    <xf numFmtId="0" fontId="6" fillId="0" borderId="0" xfId="1" applyBorder="1" applyAlignment="1">
      <alignment vertical="center"/>
    </xf>
    <xf numFmtId="1" fontId="13" fillId="0" borderId="24" xfId="1" applyNumberFormat="1" applyFont="1" applyFill="1" applyBorder="1" applyAlignment="1">
      <alignment horizontal="center" vertical="center"/>
    </xf>
    <xf numFmtId="1" fontId="13" fillId="0" borderId="20" xfId="1" applyNumberFormat="1" applyFont="1" applyFill="1" applyBorder="1" applyAlignment="1">
      <alignment horizontal="center" vertical="center"/>
    </xf>
    <xf numFmtId="1" fontId="12" fillId="9" borderId="25" xfId="1" applyNumberFormat="1" applyFont="1" applyFill="1" applyBorder="1" applyAlignment="1">
      <alignment horizontal="center" vertical="center"/>
    </xf>
    <xf numFmtId="1" fontId="12" fillId="9" borderId="28" xfId="1" applyNumberFormat="1" applyFont="1" applyFill="1" applyBorder="1" applyAlignment="1">
      <alignment horizontal="center" vertical="center"/>
    </xf>
    <xf numFmtId="1" fontId="13" fillId="0" borderId="34" xfId="1" applyNumberFormat="1" applyFont="1" applyFill="1" applyBorder="1" applyAlignment="1">
      <alignment horizontal="center" vertical="center"/>
    </xf>
    <xf numFmtId="1" fontId="12" fillId="0" borderId="35" xfId="1" applyNumberFormat="1" applyFont="1" applyFill="1" applyBorder="1" applyAlignment="1">
      <alignment horizontal="left" vertical="center"/>
    </xf>
    <xf numFmtId="1" fontId="13" fillId="0" borderId="36" xfId="1" applyNumberFormat="1" applyFont="1" applyFill="1" applyBorder="1" applyAlignment="1">
      <alignment horizontal="center" vertical="center"/>
    </xf>
    <xf numFmtId="1" fontId="13" fillId="0" borderId="26" xfId="1" applyNumberFormat="1" applyFont="1" applyFill="1" applyBorder="1" applyAlignment="1">
      <alignment horizontal="center" vertical="center"/>
    </xf>
    <xf numFmtId="1" fontId="13" fillId="0" borderId="26" xfId="1" applyNumberFormat="1" applyFont="1" applyBorder="1" applyAlignment="1">
      <alignment horizontal="center" vertical="center" wrapText="1"/>
    </xf>
    <xf numFmtId="2" fontId="14" fillId="4" borderId="37" xfId="1" applyNumberFormat="1" applyFont="1" applyFill="1" applyBorder="1" applyAlignment="1">
      <alignment horizontal="center" vertical="center" wrapText="1"/>
    </xf>
    <xf numFmtId="1" fontId="13" fillId="0" borderId="25" xfId="1" applyNumberFormat="1" applyFont="1" applyFill="1" applyBorder="1" applyAlignment="1">
      <alignment horizontal="center" vertical="center"/>
    </xf>
    <xf numFmtId="1" fontId="13" fillId="0" borderId="35" xfId="1" applyNumberFormat="1" applyFont="1" applyFill="1" applyBorder="1" applyAlignment="1">
      <alignment horizontal="center" vertical="center"/>
    </xf>
    <xf numFmtId="1" fontId="16" fillId="0" borderId="22" xfId="1" applyNumberFormat="1" applyFont="1" applyFill="1" applyBorder="1" applyAlignment="1">
      <alignment horizontal="center" vertical="center"/>
    </xf>
    <xf numFmtId="0" fontId="6" fillId="0" borderId="0" xfId="1"/>
    <xf numFmtId="0" fontId="20" fillId="10" borderId="44" xfId="1" applyFont="1" applyFill="1" applyBorder="1" applyAlignment="1">
      <alignment horizontal="center" vertical="center"/>
    </xf>
    <xf numFmtId="0" fontId="20" fillId="10" borderId="45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 wrapText="1"/>
    </xf>
    <xf numFmtId="0" fontId="17" fillId="10" borderId="44" xfId="1" applyFont="1" applyFill="1" applyBorder="1" applyAlignment="1">
      <alignment horizontal="center" vertical="center"/>
    </xf>
    <xf numFmtId="164" fontId="17" fillId="10" borderId="45" xfId="1" applyNumberFormat="1" applyFont="1" applyFill="1" applyBorder="1" applyAlignment="1">
      <alignment horizontal="center" vertical="center"/>
    </xf>
    <xf numFmtId="0" fontId="20" fillId="10" borderId="44" xfId="1" applyFont="1" applyFill="1" applyBorder="1" applyAlignment="1">
      <alignment horizontal="center" vertical="center" wrapText="1"/>
    </xf>
    <xf numFmtId="0" fontId="20" fillId="10" borderId="47" xfId="1" applyFont="1" applyFill="1" applyBorder="1" applyAlignment="1">
      <alignment horizontal="center" vertical="center" wrapText="1"/>
    </xf>
    <xf numFmtId="0" fontId="21" fillId="0" borderId="25" xfId="1" applyFont="1" applyFill="1" applyBorder="1" applyAlignment="1">
      <alignment horizontal="center" vertical="center"/>
    </xf>
    <xf numFmtId="0" fontId="17" fillId="12" borderId="25" xfId="1" applyFont="1" applyFill="1" applyBorder="1" applyAlignment="1">
      <alignment vertical="center"/>
    </xf>
    <xf numFmtId="0" fontId="22" fillId="9" borderId="48" xfId="1" applyFont="1" applyFill="1" applyBorder="1" applyAlignment="1">
      <alignment horizontal="center" vertical="center"/>
    </xf>
    <xf numFmtId="0" fontId="22" fillId="0" borderId="24" xfId="1" applyFont="1" applyBorder="1" applyAlignment="1">
      <alignment horizontal="center" vertical="center"/>
    </xf>
    <xf numFmtId="0" fontId="22" fillId="0" borderId="24" xfId="1" applyFont="1" applyFill="1" applyBorder="1" applyAlignment="1">
      <alignment horizontal="center" vertical="center"/>
    </xf>
    <xf numFmtId="2" fontId="22" fillId="0" borderId="24" xfId="1" applyNumberFormat="1" applyFont="1" applyFill="1" applyBorder="1" applyAlignment="1">
      <alignment horizontal="center" vertical="center"/>
    </xf>
    <xf numFmtId="0" fontId="22" fillId="0" borderId="48" xfId="1" applyFont="1" applyFill="1" applyBorder="1" applyAlignment="1">
      <alignment horizontal="center" vertical="center"/>
    </xf>
    <xf numFmtId="0" fontId="22" fillId="0" borderId="33" xfId="1" applyFont="1" applyFill="1" applyBorder="1" applyAlignment="1">
      <alignment horizontal="center" vertical="center"/>
    </xf>
    <xf numFmtId="0" fontId="17" fillId="13" borderId="25" xfId="1" applyFont="1" applyFill="1" applyBorder="1" applyAlignment="1">
      <alignment vertical="center"/>
    </xf>
    <xf numFmtId="0" fontId="22" fillId="9" borderId="50" xfId="1" applyFont="1" applyFill="1" applyBorder="1" applyAlignment="1">
      <alignment horizontal="center" vertical="center"/>
    </xf>
    <xf numFmtId="0" fontId="22" fillId="0" borderId="34" xfId="1" applyFont="1" applyBorder="1" applyAlignment="1">
      <alignment horizontal="center" vertical="center"/>
    </xf>
    <xf numFmtId="0" fontId="22" fillId="0" borderId="34" xfId="1" applyFont="1" applyFill="1" applyBorder="1" applyAlignment="1">
      <alignment horizontal="center" vertical="center"/>
    </xf>
    <xf numFmtId="0" fontId="17" fillId="12" borderId="26" xfId="1" applyFont="1" applyFill="1" applyBorder="1" applyAlignment="1">
      <alignment vertical="center"/>
    </xf>
    <xf numFmtId="0" fontId="17" fillId="4" borderId="25" xfId="1" applyFont="1" applyFill="1" applyBorder="1" applyAlignment="1">
      <alignment vertical="center"/>
    </xf>
    <xf numFmtId="0" fontId="6" fillId="0" borderId="0" xfId="1" applyAlignment="1">
      <alignment horizontal="center"/>
    </xf>
    <xf numFmtId="1" fontId="6" fillId="0" borderId="0" xfId="1" applyNumberFormat="1" applyAlignment="1">
      <alignment vertical="center"/>
    </xf>
    <xf numFmtId="0" fontId="24" fillId="0" borderId="24" xfId="1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5" fillId="8" borderId="12" xfId="0" applyFont="1" applyFill="1" applyBorder="1" applyAlignment="1">
      <alignment horizontal="center"/>
    </xf>
    <xf numFmtId="0" fontId="5" fillId="7" borderId="12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23" fillId="0" borderId="24" xfId="1" applyFont="1" applyBorder="1" applyAlignment="1">
      <alignment horizontal="center" vertical="center"/>
    </xf>
    <xf numFmtId="0" fontId="21" fillId="0" borderId="53" xfId="1" applyFont="1" applyFill="1" applyBorder="1" applyAlignment="1">
      <alignment horizontal="center" vertical="center"/>
    </xf>
    <xf numFmtId="1" fontId="27" fillId="0" borderId="0" xfId="1" applyNumberFormat="1" applyFont="1" applyAlignment="1">
      <alignment vertical="center"/>
    </xf>
    <xf numFmtId="0" fontId="27" fillId="0" borderId="0" xfId="1" applyFont="1" applyAlignment="1">
      <alignment vertical="center"/>
    </xf>
    <xf numFmtId="1" fontId="12" fillId="0" borderId="25" xfId="1" applyNumberFormat="1" applyFont="1" applyFill="1" applyBorder="1" applyAlignment="1">
      <alignment horizontal="left" vertical="center"/>
    </xf>
    <xf numFmtId="2" fontId="14" fillId="4" borderId="32" xfId="1" applyNumberFormat="1" applyFont="1" applyFill="1" applyBorder="1" applyAlignment="1">
      <alignment horizontal="center" vertical="center" wrapText="1"/>
    </xf>
    <xf numFmtId="0" fontId="6" fillId="0" borderId="0" xfId="1" applyFill="1"/>
    <xf numFmtId="0" fontId="22" fillId="9" borderId="27" xfId="1" applyFont="1" applyFill="1" applyBorder="1" applyAlignment="1">
      <alignment horizontal="center" vertical="center"/>
    </xf>
    <xf numFmtId="1" fontId="13" fillId="14" borderId="12" xfId="1" applyNumberFormat="1" applyFont="1" applyFill="1" applyBorder="1" applyAlignment="1">
      <alignment horizontal="center" vertical="center" wrapText="1"/>
    </xf>
    <xf numFmtId="2" fontId="14" fillId="4" borderId="31" xfId="1" applyNumberFormat="1" applyFont="1" applyFill="1" applyBorder="1" applyAlignment="1">
      <alignment horizontal="center" vertical="center" wrapText="1"/>
    </xf>
    <xf numFmtId="0" fontId="22" fillId="14" borderId="49" xfId="1" applyFont="1" applyFill="1" applyBorder="1" applyAlignment="1">
      <alignment horizontal="center" vertical="center"/>
    </xf>
    <xf numFmtId="0" fontId="5" fillId="15" borderId="12" xfId="0" applyFont="1" applyFill="1" applyBorder="1" applyAlignment="1">
      <alignment horizontal="center"/>
    </xf>
    <xf numFmtId="0" fontId="5" fillId="7" borderId="10" xfId="0" applyFont="1" applyFill="1" applyBorder="1" applyAlignment="1">
      <alignment horizontal="center"/>
    </xf>
    <xf numFmtId="0" fontId="5" fillId="16" borderId="12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20" fontId="4" fillId="0" borderId="10" xfId="0" applyNumberFormat="1" applyFont="1" applyFill="1" applyBorder="1"/>
    <xf numFmtId="20" fontId="4" fillId="6" borderId="55" xfId="0" applyNumberFormat="1" applyFont="1" applyFill="1" applyBorder="1"/>
    <xf numFmtId="0" fontId="4" fillId="6" borderId="56" xfId="0" applyFont="1" applyFill="1" applyBorder="1"/>
    <xf numFmtId="0" fontId="4" fillId="6" borderId="56" xfId="0" applyFont="1" applyFill="1" applyBorder="1" applyAlignment="1">
      <alignment horizontal="center"/>
    </xf>
    <xf numFmtId="0" fontId="4" fillId="3" borderId="56" xfId="0" applyFont="1" applyFill="1" applyBorder="1"/>
    <xf numFmtId="0" fontId="5" fillId="16" borderId="55" xfId="0" applyFont="1" applyFill="1" applyBorder="1" applyAlignment="1">
      <alignment horizontal="center"/>
    </xf>
    <xf numFmtId="0" fontId="5" fillId="2" borderId="55" xfId="0" applyFont="1" applyFill="1" applyBorder="1" applyAlignment="1">
      <alignment horizontal="center"/>
    </xf>
    <xf numFmtId="0" fontId="0" fillId="0" borderId="57" xfId="0" applyBorder="1"/>
    <xf numFmtId="0" fontId="29" fillId="0" borderId="0" xfId="0" applyFont="1"/>
    <xf numFmtId="0" fontId="28" fillId="0" borderId="0" xfId="0" applyFont="1"/>
    <xf numFmtId="16" fontId="28" fillId="0" borderId="0" xfId="0" applyNumberFormat="1" applyFont="1"/>
    <xf numFmtId="20" fontId="4" fillId="6" borderId="12" xfId="0" applyNumberFormat="1" applyFont="1" applyFill="1" applyBorder="1"/>
    <xf numFmtId="0" fontId="4" fillId="6" borderId="12" xfId="0" applyFont="1" applyFill="1" applyBorder="1"/>
    <xf numFmtId="0" fontId="5" fillId="6" borderId="12" xfId="0" applyFont="1" applyFill="1" applyBorder="1" applyAlignment="1">
      <alignment horizontal="center"/>
    </xf>
    <xf numFmtId="0" fontId="4" fillId="6" borderId="12" xfId="0" applyFont="1" applyFill="1" applyBorder="1" applyAlignment="1">
      <alignment horizontal="center"/>
    </xf>
    <xf numFmtId="0" fontId="4" fillId="3" borderId="12" xfId="0" applyFont="1" applyFill="1" applyBorder="1"/>
    <xf numFmtId="0" fontId="4" fillId="0" borderId="12" xfId="0" applyFont="1" applyFill="1" applyBorder="1"/>
    <xf numFmtId="0" fontId="4" fillId="0" borderId="12" xfId="0" applyFont="1" applyFill="1" applyBorder="1" applyAlignment="1">
      <alignment horizontal="center"/>
    </xf>
    <xf numFmtId="0" fontId="30" fillId="0" borderId="0" xfId="0" applyFont="1"/>
    <xf numFmtId="0" fontId="5" fillId="7" borderId="58" xfId="0" applyFont="1" applyFill="1" applyBorder="1" applyAlignment="1">
      <alignment horizontal="center"/>
    </xf>
    <xf numFmtId="0" fontId="4" fillId="6" borderId="59" xfId="0" applyFont="1" applyFill="1" applyBorder="1" applyAlignment="1">
      <alignment horizontal="center"/>
    </xf>
    <xf numFmtId="0" fontId="5" fillId="8" borderId="58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5" borderId="55" xfId="0" applyFont="1" applyFill="1" applyBorder="1" applyAlignment="1">
      <alignment horizontal="center"/>
    </xf>
    <xf numFmtId="0" fontId="5" fillId="15" borderId="55" xfId="0" applyFont="1" applyFill="1" applyBorder="1" applyAlignment="1">
      <alignment horizontal="center"/>
    </xf>
    <xf numFmtId="1" fontId="11" fillId="9" borderId="61" xfId="1" applyNumberFormat="1" applyFont="1" applyFill="1" applyBorder="1" applyAlignment="1">
      <alignment horizontal="center" vertical="center" wrapText="1"/>
    </xf>
    <xf numFmtId="1" fontId="13" fillId="0" borderId="62" xfId="1" applyNumberFormat="1" applyFont="1" applyFill="1" applyBorder="1" applyAlignment="1">
      <alignment horizontal="center" vertical="center"/>
    </xf>
    <xf numFmtId="1" fontId="13" fillId="0" borderId="50" xfId="1" applyNumberFormat="1" applyFont="1" applyFill="1" applyBorder="1" applyAlignment="1">
      <alignment horizontal="center" vertical="center"/>
    </xf>
    <xf numFmtId="1" fontId="11" fillId="9" borderId="60" xfId="1" applyNumberFormat="1" applyFont="1" applyFill="1" applyBorder="1" applyAlignment="1">
      <alignment horizontal="center" vertical="center" wrapText="1"/>
    </xf>
    <xf numFmtId="1" fontId="13" fillId="0" borderId="63" xfId="1" applyNumberFormat="1" applyFont="1" applyFill="1" applyBorder="1" applyAlignment="1">
      <alignment horizontal="center" vertical="center"/>
    </xf>
    <xf numFmtId="1" fontId="13" fillId="0" borderId="64" xfId="1" applyNumberFormat="1" applyFont="1" applyFill="1" applyBorder="1" applyAlignment="1">
      <alignment horizontal="center" vertical="center"/>
    </xf>
    <xf numFmtId="1" fontId="12" fillId="0" borderId="28" xfId="1" applyNumberFormat="1" applyFont="1" applyFill="1" applyBorder="1" applyAlignment="1">
      <alignment horizontal="left" vertical="center"/>
    </xf>
    <xf numFmtId="1" fontId="12" fillId="14" borderId="25" xfId="1" applyNumberFormat="1" applyFont="1" applyFill="1" applyBorder="1" applyAlignment="1">
      <alignment horizontal="left" vertical="center"/>
    </xf>
    <xf numFmtId="1" fontId="25" fillId="0" borderId="24" xfId="1" applyNumberFormat="1" applyFont="1" applyBorder="1" applyAlignment="1">
      <alignment horizontal="center" vertical="center"/>
    </xf>
    <xf numFmtId="0" fontId="26" fillId="0" borderId="24" xfId="1" applyFont="1" applyFill="1" applyBorder="1" applyAlignment="1">
      <alignment horizontal="center" vertical="center"/>
    </xf>
    <xf numFmtId="0" fontId="25" fillId="0" borderId="24" xfId="1" applyFont="1" applyFill="1" applyBorder="1" applyAlignment="1">
      <alignment horizontal="center" vertical="center"/>
    </xf>
    <xf numFmtId="0" fontId="21" fillId="0" borderId="26" xfId="1" applyFont="1" applyFill="1" applyBorder="1" applyAlignment="1">
      <alignment horizontal="center" vertical="center"/>
    </xf>
    <xf numFmtId="0" fontId="22" fillId="14" borderId="67" xfId="1" applyFont="1" applyFill="1" applyBorder="1" applyAlignment="1">
      <alignment horizontal="center" vertical="center"/>
    </xf>
    <xf numFmtId="2" fontId="22" fillId="0" borderId="34" xfId="1" applyNumberFormat="1" applyFont="1" applyFill="1" applyBorder="1" applyAlignment="1">
      <alignment horizontal="center" vertical="center"/>
    </xf>
    <xf numFmtId="0" fontId="22" fillId="0" borderId="50" xfId="1" applyFont="1" applyFill="1" applyBorder="1" applyAlignment="1">
      <alignment horizontal="center" vertical="center"/>
    </xf>
    <xf numFmtId="0" fontId="22" fillId="0" borderId="68" xfId="1" applyFont="1" applyFill="1" applyBorder="1" applyAlignment="1">
      <alignment horizontal="center" vertical="center"/>
    </xf>
    <xf numFmtId="0" fontId="24" fillId="0" borderId="34" xfId="1" applyFont="1" applyFill="1" applyBorder="1" applyAlignment="1">
      <alignment horizontal="center" vertical="center"/>
    </xf>
    <xf numFmtId="0" fontId="17" fillId="4" borderId="26" xfId="1" applyFont="1" applyFill="1" applyBorder="1" applyAlignment="1">
      <alignment vertical="center"/>
    </xf>
    <xf numFmtId="0" fontId="20" fillId="10" borderId="69" xfId="1" applyFont="1" applyFill="1" applyBorder="1" applyAlignment="1">
      <alignment horizontal="center" vertical="center"/>
    </xf>
    <xf numFmtId="0" fontId="22" fillId="0" borderId="50" xfId="1" applyFont="1" applyBorder="1" applyAlignment="1">
      <alignment horizontal="center" vertical="center"/>
    </xf>
    <xf numFmtId="0" fontId="22" fillId="0" borderId="48" xfId="1" applyFont="1" applyBorder="1" applyAlignment="1">
      <alignment horizontal="center" vertical="center"/>
    </xf>
    <xf numFmtId="0" fontId="20" fillId="10" borderId="70" xfId="1" applyFont="1" applyFill="1" applyBorder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Border="1" applyAlignment="1">
      <alignment horizontal="center" vertical="center"/>
    </xf>
    <xf numFmtId="0" fontId="22" fillId="0" borderId="64" xfId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/>
    </xf>
    <xf numFmtId="0" fontId="5" fillId="4" borderId="5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horizontal="center"/>
    </xf>
    <xf numFmtId="0" fontId="0" fillId="0" borderId="54" xfId="0" applyBorder="1"/>
    <xf numFmtId="0" fontId="5" fillId="17" borderId="10" xfId="0" applyFont="1" applyFill="1" applyBorder="1" applyAlignment="1">
      <alignment horizontal="center"/>
    </xf>
    <xf numFmtId="0" fontId="5" fillId="5" borderId="10" xfId="0" applyFont="1" applyFill="1" applyBorder="1" applyAlignment="1">
      <alignment horizontal="center"/>
    </xf>
    <xf numFmtId="0" fontId="5" fillId="16" borderId="10" xfId="0" applyFont="1" applyFill="1" applyBorder="1" applyAlignment="1">
      <alignment horizontal="center"/>
    </xf>
    <xf numFmtId="0" fontId="5" fillId="17" borderId="55" xfId="0" applyFont="1" applyFill="1" applyBorder="1" applyAlignment="1">
      <alignment horizontal="center"/>
    </xf>
    <xf numFmtId="0" fontId="4" fillId="3" borderId="13" xfId="0" applyFont="1" applyFill="1" applyBorder="1"/>
    <xf numFmtId="0" fontId="4" fillId="0" borderId="13" xfId="0" applyFont="1" applyBorder="1"/>
    <xf numFmtId="1" fontId="13" fillId="0" borderId="71" xfId="1" applyNumberFormat="1" applyFont="1" applyFill="1" applyBorder="1" applyAlignment="1">
      <alignment horizontal="center" vertical="center"/>
    </xf>
    <xf numFmtId="1" fontId="12" fillId="9" borderId="72" xfId="1" applyNumberFormat="1" applyFont="1" applyFill="1" applyBorder="1" applyAlignment="1">
      <alignment horizontal="center" vertical="center"/>
    </xf>
    <xf numFmtId="1" fontId="12" fillId="0" borderId="72" xfId="1" applyNumberFormat="1" applyFont="1" applyFill="1" applyBorder="1" applyAlignment="1">
      <alignment horizontal="left" vertical="center"/>
    </xf>
    <xf numFmtId="0" fontId="6" fillId="0" borderId="73" xfId="1" applyBorder="1" applyAlignment="1">
      <alignment vertical="center"/>
    </xf>
    <xf numFmtId="0" fontId="6" fillId="0" borderId="74" xfId="1" applyBorder="1" applyAlignment="1">
      <alignment vertical="center"/>
    </xf>
    <xf numFmtId="0" fontId="31" fillId="0" borderId="75" xfId="1" applyFont="1" applyBorder="1" applyAlignment="1">
      <alignment vertical="center"/>
    </xf>
    <xf numFmtId="0" fontId="6" fillId="0" borderId="27" xfId="1" applyBorder="1" applyAlignment="1">
      <alignment vertical="center"/>
    </xf>
    <xf numFmtId="0" fontId="6" fillId="0" borderId="24" xfId="1" applyBorder="1" applyAlignment="1">
      <alignment vertical="center"/>
    </xf>
    <xf numFmtId="0" fontId="31" fillId="0" borderId="33" xfId="1" applyFont="1" applyBorder="1" applyAlignment="1">
      <alignment vertical="center"/>
    </xf>
    <xf numFmtId="0" fontId="6" fillId="0" borderId="29" xfId="1" applyBorder="1" applyAlignment="1">
      <alignment vertical="center"/>
    </xf>
    <xf numFmtId="0" fontId="6" fillId="0" borderId="30" xfId="1" applyBorder="1" applyAlignment="1">
      <alignment vertical="center"/>
    </xf>
    <xf numFmtId="0" fontId="31" fillId="0" borderId="52" xfId="1" applyFont="1" applyBorder="1" applyAlignment="1">
      <alignment vertical="center"/>
    </xf>
    <xf numFmtId="0" fontId="32" fillId="0" borderId="0" xfId="1" applyFont="1" applyAlignment="1">
      <alignment vertical="center"/>
    </xf>
    <xf numFmtId="0" fontId="17" fillId="13" borderId="26" xfId="1" applyFont="1" applyFill="1" applyBorder="1" applyAlignment="1">
      <alignment vertical="center"/>
    </xf>
    <xf numFmtId="0" fontId="22" fillId="0" borderId="65" xfId="1" applyFont="1" applyFill="1" applyBorder="1" applyAlignment="1">
      <alignment horizontal="center" vertical="center"/>
    </xf>
    <xf numFmtId="0" fontId="21" fillId="0" borderId="76" xfId="1" applyFont="1" applyFill="1" applyBorder="1" applyAlignment="1">
      <alignment horizontal="center" vertical="center"/>
    </xf>
    <xf numFmtId="0" fontId="22" fillId="9" borderId="77" xfId="1" applyFont="1" applyFill="1" applyBorder="1" applyAlignment="1">
      <alignment horizontal="center" vertical="center"/>
    </xf>
    <xf numFmtId="0" fontId="22" fillId="0" borderId="78" xfId="1" applyFont="1" applyBorder="1" applyAlignment="1">
      <alignment horizontal="center" vertical="center"/>
    </xf>
    <xf numFmtId="0" fontId="22" fillId="0" borderId="79" xfId="1" applyFont="1" applyBorder="1" applyAlignment="1">
      <alignment horizontal="center" vertical="center"/>
    </xf>
    <xf numFmtId="0" fontId="22" fillId="0" borderId="77" xfId="1" applyFont="1" applyBorder="1" applyAlignment="1">
      <alignment horizontal="center" vertical="center"/>
    </xf>
    <xf numFmtId="0" fontId="22" fillId="0" borderId="78" xfId="1" applyFont="1" applyFill="1" applyBorder="1" applyAlignment="1">
      <alignment horizontal="center" vertical="center"/>
    </xf>
    <xf numFmtId="0" fontId="22" fillId="14" borderId="80" xfId="1" applyFont="1" applyFill="1" applyBorder="1" applyAlignment="1">
      <alignment horizontal="center" vertical="center"/>
    </xf>
    <xf numFmtId="2" fontId="22" fillId="0" borderId="78" xfId="1" applyNumberFormat="1" applyFont="1" applyFill="1" applyBorder="1" applyAlignment="1">
      <alignment horizontal="center" vertical="center"/>
    </xf>
    <xf numFmtId="0" fontId="22" fillId="0" borderId="81" xfId="1" applyFont="1" applyFill="1" applyBorder="1" applyAlignment="1">
      <alignment horizontal="center" vertical="center"/>
    </xf>
    <xf numFmtId="0" fontId="20" fillId="10" borderId="82" xfId="1" applyFont="1" applyFill="1" applyBorder="1" applyAlignment="1">
      <alignment horizontal="center" vertical="center"/>
    </xf>
    <xf numFmtId="0" fontId="26" fillId="0" borderId="48" xfId="1" applyFont="1" applyFill="1" applyBorder="1" applyAlignment="1">
      <alignment horizontal="center" vertical="center"/>
    </xf>
    <xf numFmtId="0" fontId="22" fillId="0" borderId="77" xfId="1" applyFont="1" applyFill="1" applyBorder="1" applyAlignment="1">
      <alignment horizontal="center" vertical="center"/>
    </xf>
    <xf numFmtId="0" fontId="26" fillId="0" borderId="65" xfId="1" applyFont="1" applyFill="1" applyBorder="1" applyAlignment="1">
      <alignment horizontal="center" vertical="center"/>
    </xf>
    <xf numFmtId="0" fontId="22" fillId="0" borderId="79" xfId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/>
    </xf>
    <xf numFmtId="20" fontId="4" fillId="6" borderId="83" xfId="0" applyNumberFormat="1" applyFont="1" applyFill="1" applyBorder="1"/>
    <xf numFmtId="0" fontId="4" fillId="6" borderId="84" xfId="0" applyFont="1" applyFill="1" applyBorder="1"/>
    <xf numFmtId="0" fontId="4" fillId="6" borderId="84" xfId="0" applyFont="1" applyFill="1" applyBorder="1" applyAlignment="1">
      <alignment horizontal="center"/>
    </xf>
    <xf numFmtId="0" fontId="4" fillId="3" borderId="84" xfId="0" applyFont="1" applyFill="1" applyBorder="1"/>
    <xf numFmtId="0" fontId="23" fillId="0" borderId="48" xfId="1" applyFont="1" applyBorder="1" applyAlignment="1">
      <alignment horizontal="center" vertical="center"/>
    </xf>
    <xf numFmtId="0" fontId="0" fillId="0" borderId="85" xfId="0" applyBorder="1"/>
    <xf numFmtId="0" fontId="4" fillId="0" borderId="11" xfId="0" applyFont="1" applyFill="1" applyBorder="1"/>
    <xf numFmtId="0" fontId="0" fillId="0" borderId="0" xfId="0" applyFill="1"/>
    <xf numFmtId="0" fontId="5" fillId="8" borderId="10" xfId="0" applyFont="1" applyFill="1" applyBorder="1" applyAlignment="1">
      <alignment horizontal="center"/>
    </xf>
    <xf numFmtId="0" fontId="5" fillId="15" borderId="10" xfId="0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0" fontId="5" fillId="8" borderId="55" xfId="0" applyFont="1" applyFill="1" applyBorder="1" applyAlignment="1">
      <alignment horizontal="center"/>
    </xf>
    <xf numFmtId="20" fontId="4" fillId="0" borderId="12" xfId="0" applyNumberFormat="1" applyFont="1" applyFill="1" applyBorder="1"/>
    <xf numFmtId="1" fontId="13" fillId="0" borderId="48" xfId="1" applyNumberFormat="1" applyFont="1" applyFill="1" applyBorder="1" applyAlignment="1">
      <alignment horizontal="center" vertical="center"/>
    </xf>
    <xf numFmtId="1" fontId="13" fillId="0" borderId="27" xfId="1" applyNumberFormat="1" applyFont="1" applyFill="1" applyBorder="1" applyAlignment="1">
      <alignment horizontal="center" vertical="center"/>
    </xf>
    <xf numFmtId="1" fontId="13" fillId="0" borderId="65" xfId="1" applyNumberFormat="1" applyFont="1" applyFill="1" applyBorder="1" applyAlignment="1">
      <alignment horizontal="center" vertical="center"/>
    </xf>
    <xf numFmtId="1" fontId="13" fillId="0" borderId="25" xfId="1" applyNumberFormat="1" applyFont="1" applyBorder="1" applyAlignment="1">
      <alignment horizontal="center" vertical="center" wrapText="1"/>
    </xf>
    <xf numFmtId="0" fontId="25" fillId="0" borderId="48" xfId="1" applyFont="1" applyFill="1" applyBorder="1" applyAlignment="1">
      <alignment horizontal="center" vertical="center"/>
    </xf>
    <xf numFmtId="0" fontId="25" fillId="0" borderId="65" xfId="1" applyFont="1" applyFill="1" applyBorder="1" applyAlignment="1">
      <alignment horizontal="center" vertical="center"/>
    </xf>
    <xf numFmtId="0" fontId="33" fillId="0" borderId="48" xfId="1" applyFont="1" applyFill="1" applyBorder="1" applyAlignment="1">
      <alignment horizontal="center" vertical="center"/>
    </xf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0" fontId="4" fillId="3" borderId="10" xfId="0" applyFont="1" applyFill="1" applyBorder="1"/>
    <xf numFmtId="0" fontId="4" fillId="0" borderId="87" xfId="0" applyFont="1" applyBorder="1" applyAlignment="1">
      <alignment horizontal="center"/>
    </xf>
    <xf numFmtId="0" fontId="4" fillId="3" borderId="87" xfId="0" applyFont="1" applyFill="1" applyBorder="1"/>
    <xf numFmtId="0" fontId="4" fillId="0" borderId="87" xfId="0" applyFont="1" applyBorder="1"/>
    <xf numFmtId="20" fontId="4" fillId="6" borderId="58" xfId="0" applyNumberFormat="1" applyFont="1" applyFill="1" applyBorder="1"/>
    <xf numFmtId="0" fontId="4" fillId="6" borderId="55" xfId="0" applyFont="1" applyFill="1" applyBorder="1"/>
    <xf numFmtId="0" fontId="4" fillId="6" borderId="55" xfId="0" applyFont="1" applyFill="1" applyBorder="1" applyAlignment="1">
      <alignment horizontal="center"/>
    </xf>
    <xf numFmtId="0" fontId="4" fillId="3" borderId="55" xfId="0" applyFont="1" applyFill="1" applyBorder="1"/>
    <xf numFmtId="49" fontId="4" fillId="12" borderId="11" xfId="0" applyNumberFormat="1" applyFont="1" applyFill="1" applyBorder="1" applyAlignment="1">
      <alignment horizontal="center"/>
    </xf>
    <xf numFmtId="1" fontId="13" fillId="0" borderId="29" xfId="1" applyNumberFormat="1" applyFont="1" applyFill="1" applyBorder="1" applyAlignment="1">
      <alignment horizontal="center" vertical="center"/>
    </xf>
    <xf numFmtId="1" fontId="13" fillId="14" borderId="36" xfId="1" applyNumberFormat="1" applyFont="1" applyFill="1" applyBorder="1" applyAlignment="1">
      <alignment horizontal="center" vertical="center"/>
    </xf>
    <xf numFmtId="1" fontId="13" fillId="0" borderId="30" xfId="1" applyNumberFormat="1" applyFont="1" applyFill="1" applyBorder="1" applyAlignment="1">
      <alignment horizontal="center" vertical="center"/>
    </xf>
    <xf numFmtId="1" fontId="13" fillId="14" borderId="34" xfId="1" applyNumberFormat="1" applyFont="1" applyFill="1" applyBorder="1" applyAlignment="1">
      <alignment horizontal="center" vertical="center"/>
    </xf>
    <xf numFmtId="1" fontId="13" fillId="0" borderId="66" xfId="1" applyNumberFormat="1" applyFont="1" applyFill="1" applyBorder="1" applyAlignment="1">
      <alignment horizontal="center" vertical="center"/>
    </xf>
    <xf numFmtId="1" fontId="13" fillId="14" borderId="64" xfId="1" applyNumberFormat="1" applyFont="1" applyFill="1" applyBorder="1" applyAlignment="1">
      <alignment horizontal="center" vertical="center"/>
    </xf>
    <xf numFmtId="1" fontId="13" fillId="0" borderId="51" xfId="1" applyNumberFormat="1" applyFont="1" applyFill="1" applyBorder="1" applyAlignment="1">
      <alignment horizontal="center" vertical="center"/>
    </xf>
    <xf numFmtId="1" fontId="13" fillId="14" borderId="50" xfId="1" applyNumberFormat="1" applyFont="1" applyFill="1" applyBorder="1" applyAlignment="1">
      <alignment horizontal="center" vertical="center"/>
    </xf>
    <xf numFmtId="1" fontId="13" fillId="0" borderId="10" xfId="1" applyNumberFormat="1" applyFont="1" applyFill="1" applyBorder="1" applyAlignment="1">
      <alignment horizontal="center" vertical="center"/>
    </xf>
    <xf numFmtId="1" fontId="13" fillId="14" borderId="26" xfId="1" applyNumberFormat="1" applyFont="1" applyFill="1" applyBorder="1" applyAlignment="1">
      <alignment horizontal="center" vertical="center"/>
    </xf>
    <xf numFmtId="1" fontId="13" fillId="0" borderId="28" xfId="1" applyNumberFormat="1" applyFont="1" applyBorder="1" applyAlignment="1">
      <alignment horizontal="center" vertical="center" wrapText="1"/>
    </xf>
    <xf numFmtId="1" fontId="13" fillId="14" borderId="26" xfId="1" applyNumberFormat="1" applyFont="1" applyFill="1" applyBorder="1" applyAlignment="1">
      <alignment horizontal="center" vertical="center" wrapText="1"/>
    </xf>
    <xf numFmtId="0" fontId="35" fillId="0" borderId="0" xfId="0" applyFont="1" applyAlignment="1">
      <alignment vertical="center"/>
    </xf>
    <xf numFmtId="0" fontId="5" fillId="4" borderId="58" xfId="0" applyFont="1" applyFill="1" applyBorder="1" applyAlignment="1">
      <alignment horizontal="center"/>
    </xf>
    <xf numFmtId="0" fontId="5" fillId="17" borderId="58" xfId="0" applyFont="1" applyFill="1" applyBorder="1" applyAlignment="1">
      <alignment horizontal="center"/>
    </xf>
    <xf numFmtId="0" fontId="5" fillId="16" borderId="58" xfId="0" applyFont="1" applyFill="1" applyBorder="1" applyAlignment="1">
      <alignment horizontal="center"/>
    </xf>
    <xf numFmtId="0" fontId="4" fillId="6" borderId="58" xfId="0" applyFont="1" applyFill="1" applyBorder="1" applyAlignment="1">
      <alignment horizontal="center"/>
    </xf>
    <xf numFmtId="0" fontId="4" fillId="6" borderId="58" xfId="0" applyFont="1" applyFill="1" applyBorder="1"/>
    <xf numFmtId="0" fontId="35" fillId="0" borderId="0" xfId="0" applyFont="1"/>
    <xf numFmtId="0" fontId="0" fillId="0" borderId="0" xfId="0" applyAlignment="1">
      <alignment horizontal="center"/>
    </xf>
    <xf numFmtId="0" fontId="28" fillId="0" borderId="0" xfId="0" applyFont="1" applyAlignment="1">
      <alignment horizontal="center"/>
    </xf>
    <xf numFmtId="1" fontId="16" fillId="0" borderId="48" xfId="1" applyNumberFormat="1" applyFont="1" applyFill="1" applyBorder="1" applyAlignment="1">
      <alignment horizontal="center" vertical="center"/>
    </xf>
    <xf numFmtId="20" fontId="4" fillId="0" borderId="0" xfId="0" applyNumberFormat="1" applyFont="1" applyFill="1" applyBorder="1"/>
    <xf numFmtId="0" fontId="4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6" borderId="10" xfId="0" applyFont="1" applyFill="1" applyBorder="1"/>
    <xf numFmtId="0" fontId="4" fillId="6" borderId="10" xfId="0" applyFont="1" applyFill="1" applyBorder="1" applyAlignment="1">
      <alignment horizontal="center"/>
    </xf>
    <xf numFmtId="20" fontId="4" fillId="0" borderId="55" xfId="0" applyNumberFormat="1" applyFont="1" applyFill="1" applyBorder="1"/>
    <xf numFmtId="0" fontId="4" fillId="0" borderId="55" xfId="0" applyFont="1" applyFill="1" applyBorder="1"/>
    <xf numFmtId="0" fontId="4" fillId="0" borderId="55" xfId="0" applyFont="1" applyFill="1" applyBorder="1" applyAlignment="1">
      <alignment horizontal="center"/>
    </xf>
    <xf numFmtId="1" fontId="13" fillId="0" borderId="49" xfId="1" applyNumberFormat="1" applyFont="1" applyFill="1" applyBorder="1" applyAlignment="1">
      <alignment horizontal="center" vertical="center"/>
    </xf>
    <xf numFmtId="1" fontId="13" fillId="0" borderId="33" xfId="1" applyNumberFormat="1" applyFont="1" applyFill="1" applyBorder="1" applyAlignment="1">
      <alignment horizontal="center" vertical="center"/>
    </xf>
    <xf numFmtId="1" fontId="13" fillId="14" borderId="49" xfId="1" applyNumberFormat="1" applyFont="1" applyFill="1" applyBorder="1" applyAlignment="1">
      <alignment horizontal="center" vertical="center"/>
    </xf>
    <xf numFmtId="1" fontId="13" fillId="14" borderId="24" xfId="1" applyNumberFormat="1" applyFont="1" applyFill="1" applyBorder="1" applyAlignment="1">
      <alignment horizontal="center" vertical="center"/>
    </xf>
    <xf numFmtId="1" fontId="13" fillId="14" borderId="33" xfId="1" applyNumberFormat="1" applyFont="1" applyFill="1" applyBorder="1" applyAlignment="1">
      <alignment horizontal="center" vertical="center"/>
    </xf>
    <xf numFmtId="1" fontId="13" fillId="0" borderId="91" xfId="1" applyNumberFormat="1" applyFont="1" applyFill="1" applyBorder="1" applyAlignment="1">
      <alignment horizontal="center" vertical="center"/>
    </xf>
    <xf numFmtId="1" fontId="13" fillId="0" borderId="52" xfId="1" applyNumberFormat="1" applyFont="1" applyFill="1" applyBorder="1" applyAlignment="1">
      <alignment horizontal="center" vertical="center"/>
    </xf>
    <xf numFmtId="1" fontId="13" fillId="0" borderId="92" xfId="1" applyNumberFormat="1" applyFont="1" applyFill="1" applyBorder="1" applyAlignment="1">
      <alignment horizontal="center" vertical="center"/>
    </xf>
    <xf numFmtId="1" fontId="13" fillId="0" borderId="93" xfId="1" applyNumberFormat="1" applyFont="1" applyFill="1" applyBorder="1" applyAlignment="1">
      <alignment horizontal="center" vertical="center"/>
    </xf>
    <xf numFmtId="1" fontId="11" fillId="9" borderId="94" xfId="1" applyNumberFormat="1" applyFont="1" applyFill="1" applyBorder="1" applyAlignment="1">
      <alignment horizontal="center" vertical="center" wrapText="1"/>
    </xf>
    <xf numFmtId="1" fontId="11" fillId="9" borderId="95" xfId="1" applyNumberFormat="1" applyFont="1" applyFill="1" applyBorder="1" applyAlignment="1">
      <alignment horizontal="center" vertical="center" wrapText="1"/>
    </xf>
    <xf numFmtId="1" fontId="13" fillId="14" borderId="48" xfId="1" applyNumberFormat="1" applyFont="1" applyFill="1" applyBorder="1" applyAlignment="1">
      <alignment horizontal="center" vertical="center"/>
    </xf>
    <xf numFmtId="1" fontId="13" fillId="14" borderId="65" xfId="1" applyNumberFormat="1" applyFont="1" applyFill="1" applyBorder="1" applyAlignment="1">
      <alignment horizontal="center" vertical="center"/>
    </xf>
    <xf numFmtId="1" fontId="14" fillId="0" borderId="22" xfId="1" applyNumberFormat="1" applyFont="1" applyFill="1" applyBorder="1" applyAlignment="1">
      <alignment horizontal="center" vertical="center"/>
    </xf>
    <xf numFmtId="0" fontId="37" fillId="0" borderId="48" xfId="1" applyFont="1" applyFill="1" applyBorder="1" applyAlignment="1">
      <alignment horizontal="center" vertical="center"/>
    </xf>
    <xf numFmtId="0" fontId="38" fillId="0" borderId="48" xfId="1" applyFont="1" applyFill="1" applyBorder="1" applyAlignment="1">
      <alignment horizontal="center" vertical="center"/>
    </xf>
    <xf numFmtId="0" fontId="4" fillId="3" borderId="58" xfId="0" applyFont="1" applyFill="1" applyBorder="1"/>
    <xf numFmtId="0" fontId="5" fillId="15" borderId="58" xfId="0" applyFont="1" applyFill="1" applyBorder="1" applyAlignment="1">
      <alignment horizontal="center"/>
    </xf>
    <xf numFmtId="0" fontId="22" fillId="0" borderId="96" xfId="1" applyFont="1" applyFill="1" applyBorder="1" applyAlignment="1">
      <alignment horizontal="center" vertical="center"/>
    </xf>
    <xf numFmtId="0" fontId="25" fillId="0" borderId="96" xfId="1" applyFont="1" applyFill="1" applyBorder="1" applyAlignment="1">
      <alignment horizontal="center" vertical="center"/>
    </xf>
    <xf numFmtId="0" fontId="22" fillId="0" borderId="97" xfId="1" applyFont="1" applyFill="1" applyBorder="1" applyAlignment="1">
      <alignment horizontal="center" vertical="center"/>
    </xf>
    <xf numFmtId="0" fontId="22" fillId="0" borderId="98" xfId="1" applyFont="1" applyFill="1" applyBorder="1" applyAlignment="1">
      <alignment horizontal="center" vertical="center"/>
    </xf>
    <xf numFmtId="0" fontId="23" fillId="0" borderId="48" xfId="1" applyFont="1" applyFill="1" applyBorder="1" applyAlignment="1">
      <alignment horizontal="center" vertical="center"/>
    </xf>
    <xf numFmtId="0" fontId="20" fillId="10" borderId="46" xfId="1" applyFont="1" applyFill="1" applyBorder="1" applyAlignment="1">
      <alignment horizontal="center" vertical="center"/>
    </xf>
    <xf numFmtId="1" fontId="10" fillId="9" borderId="14" xfId="1" applyNumberFormat="1" applyFont="1" applyFill="1" applyBorder="1" applyAlignment="1">
      <alignment horizontal="center" vertical="center" textRotation="90" wrapText="1"/>
    </xf>
    <xf numFmtId="1" fontId="10" fillId="9" borderId="10" xfId="1" applyNumberFormat="1" applyFont="1" applyFill="1" applyBorder="1" applyAlignment="1">
      <alignment horizontal="center" vertical="center" textRotation="90" wrapText="1"/>
    </xf>
    <xf numFmtId="1" fontId="7" fillId="9" borderId="14" xfId="1" applyNumberFormat="1" applyFont="1" applyFill="1" applyBorder="1" applyAlignment="1">
      <alignment horizontal="center" vertical="center" textRotation="90"/>
    </xf>
    <xf numFmtId="1" fontId="7" fillId="9" borderId="10" xfId="1" applyNumberFormat="1" applyFont="1" applyFill="1" applyBorder="1" applyAlignment="1">
      <alignment horizontal="center" vertical="center" textRotation="90"/>
    </xf>
    <xf numFmtId="1" fontId="8" fillId="9" borderId="14" xfId="1" applyNumberFormat="1" applyFont="1" applyFill="1" applyBorder="1" applyAlignment="1">
      <alignment horizontal="center" vertical="center" wrapText="1"/>
    </xf>
    <xf numFmtId="1" fontId="8" fillId="9" borderId="17" xfId="1" applyNumberFormat="1" applyFont="1" applyFill="1" applyBorder="1" applyAlignment="1">
      <alignment horizontal="center" vertical="center" wrapText="1"/>
    </xf>
    <xf numFmtId="1" fontId="8" fillId="9" borderId="15" xfId="1" applyNumberFormat="1" applyFont="1" applyFill="1" applyBorder="1" applyAlignment="1">
      <alignment horizontal="center" vertical="center" wrapText="1"/>
    </xf>
    <xf numFmtId="1" fontId="8" fillId="9" borderId="16" xfId="1" applyNumberFormat="1" applyFont="1" applyFill="1" applyBorder="1" applyAlignment="1">
      <alignment horizontal="center" vertical="center" wrapText="1"/>
    </xf>
    <xf numFmtId="1" fontId="9" fillId="9" borderId="14" xfId="1" applyNumberFormat="1" applyFont="1" applyFill="1" applyBorder="1" applyAlignment="1">
      <alignment horizontal="center" vertical="center" textRotation="90" wrapText="1"/>
    </xf>
    <xf numFmtId="1" fontId="9" fillId="9" borderId="10" xfId="1" applyNumberFormat="1" applyFont="1" applyFill="1" applyBorder="1" applyAlignment="1">
      <alignment horizontal="center" vertical="center" textRotation="90" wrapText="1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4" fillId="6" borderId="1" xfId="0" applyFont="1" applyFill="1" applyBorder="1" applyAlignment="1">
      <alignment horizontal="center"/>
    </xf>
    <xf numFmtId="0" fontId="35" fillId="0" borderId="2" xfId="0" applyFont="1" applyBorder="1" applyAlignment="1">
      <alignment horizontal="center"/>
    </xf>
    <xf numFmtId="0" fontId="35" fillId="0" borderId="1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0" borderId="86" xfId="0" applyFont="1" applyBorder="1" applyAlignment="1">
      <alignment horizontal="center"/>
    </xf>
    <xf numFmtId="0" fontId="34" fillId="0" borderId="88" xfId="0" applyFont="1" applyFill="1" applyBorder="1" applyAlignment="1">
      <alignment horizontal="center"/>
    </xf>
    <xf numFmtId="0" fontId="35" fillId="0" borderId="89" xfId="0" applyFont="1" applyBorder="1" applyAlignment="1">
      <alignment horizontal="center"/>
    </xf>
    <xf numFmtId="0" fontId="35" fillId="0" borderId="90" xfId="0" applyFont="1" applyBorder="1" applyAlignment="1">
      <alignment horizontal="center"/>
    </xf>
    <xf numFmtId="0" fontId="17" fillId="10" borderId="15" xfId="1" applyFont="1" applyFill="1" applyBorder="1" applyAlignment="1">
      <alignment horizontal="center" vertical="center" textRotation="90"/>
    </xf>
    <xf numFmtId="0" fontId="17" fillId="10" borderId="54" xfId="1" applyFont="1" applyFill="1" applyBorder="1" applyAlignment="1">
      <alignment horizontal="center" vertical="center" textRotation="90"/>
    </xf>
    <xf numFmtId="0" fontId="18" fillId="11" borderId="14" xfId="1" applyFont="1" applyFill="1" applyBorder="1" applyAlignment="1">
      <alignment horizontal="center" vertical="center" wrapText="1"/>
    </xf>
    <xf numFmtId="0" fontId="18" fillId="11" borderId="42" xfId="1" applyFont="1" applyFill="1" applyBorder="1" applyAlignment="1">
      <alignment horizontal="center" vertical="center" wrapText="1"/>
    </xf>
    <xf numFmtId="0" fontId="18" fillId="9" borderId="38" xfId="1" applyFont="1" applyFill="1" applyBorder="1" applyAlignment="1">
      <alignment horizontal="center" vertical="center" wrapText="1"/>
    </xf>
    <xf numFmtId="0" fontId="18" fillId="9" borderId="43" xfId="1" applyFont="1" applyFill="1" applyBorder="1" applyAlignment="1">
      <alignment horizontal="center" vertical="center" wrapText="1"/>
    </xf>
    <xf numFmtId="0" fontId="19" fillId="0" borderId="39" xfId="1" applyFont="1" applyBorder="1" applyAlignment="1">
      <alignment horizontal="center"/>
    </xf>
    <xf numFmtId="0" fontId="19" fillId="0" borderId="40" xfId="1" applyFont="1" applyBorder="1" applyAlignment="1">
      <alignment horizontal="center"/>
    </xf>
    <xf numFmtId="0" fontId="19" fillId="0" borderId="41" xfId="1" applyFont="1" applyBorder="1" applyAlignment="1">
      <alignment horizontal="center"/>
    </xf>
    <xf numFmtId="0" fontId="17" fillId="4" borderId="76" xfId="1" applyFont="1" applyFill="1" applyBorder="1" applyAlignment="1">
      <alignment vertical="center"/>
    </xf>
  </cellXfs>
  <cellStyles count="2">
    <cellStyle name="normální" xfId="0" builtinId="0"/>
    <cellStyle name="normální 2" xfId="1"/>
  </cellStyles>
  <dxfs count="8">
    <dxf>
      <font>
        <color rgb="FFFF0000"/>
      </font>
    </dxf>
    <dxf>
      <font>
        <b val="0"/>
        <i val="0"/>
        <color rgb="FFFF0000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9"/>
      </font>
    </dxf>
    <dxf>
      <font>
        <condense val="0"/>
        <extend val="0"/>
        <color rgb="FF9C0006"/>
      </font>
    </dxf>
    <dxf>
      <font>
        <color rgb="FFFF0000"/>
      </font>
    </dxf>
    <dxf>
      <font>
        <condense val="0"/>
        <extend val="0"/>
        <color rgb="FF9C0006"/>
      </font>
    </dxf>
    <dxf>
      <font>
        <b/>
        <i val="0"/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22"/>
  <sheetViews>
    <sheetView showGridLines="0" zoomScale="70" zoomScaleNormal="70" workbookViewId="0">
      <pane xSplit="17" ySplit="10" topLeftCell="AV11" activePane="bottomRight" state="frozen"/>
      <selection pane="topRight" activeCell="R1" sqref="R1"/>
      <selection pane="bottomLeft" activeCell="A11" sqref="A11"/>
      <selection pane="bottomRight" activeCell="BM15" sqref="BM15"/>
    </sheetView>
  </sheetViews>
  <sheetFormatPr defaultRowHeight="12.75"/>
  <cols>
    <col min="1" max="1" width="3.7109375" style="13" customWidth="1"/>
    <col min="2" max="2" width="21.7109375" style="13" customWidth="1"/>
    <col min="3" max="69" width="4.7109375" style="13" customWidth="1"/>
    <col min="70" max="70" width="7.7109375" style="13" customWidth="1"/>
    <col min="71" max="71" width="9.140625" style="13" customWidth="1"/>
    <col min="72" max="74" width="5.7109375" style="13" customWidth="1"/>
    <col min="75" max="75" width="7.7109375" style="13" customWidth="1"/>
    <col min="76" max="238" width="9.140625" style="13"/>
    <col min="239" max="239" width="3.7109375" style="13" customWidth="1"/>
    <col min="240" max="240" width="20.140625" style="13" customWidth="1"/>
    <col min="241" max="325" width="4.7109375" style="13" customWidth="1"/>
    <col min="326" max="326" width="7.7109375" style="13" customWidth="1"/>
    <col min="327" max="327" width="9.140625" style="13" customWidth="1"/>
    <col min="328" max="330" width="5.7109375" style="13" customWidth="1"/>
    <col min="331" max="331" width="7.7109375" style="13" customWidth="1"/>
    <col min="332" max="494" width="9.140625" style="13"/>
    <col min="495" max="495" width="3.7109375" style="13" customWidth="1"/>
    <col min="496" max="496" width="20.140625" style="13" customWidth="1"/>
    <col min="497" max="581" width="4.7109375" style="13" customWidth="1"/>
    <col min="582" max="582" width="7.7109375" style="13" customWidth="1"/>
    <col min="583" max="583" width="9.140625" style="13" customWidth="1"/>
    <col min="584" max="586" width="5.7109375" style="13" customWidth="1"/>
    <col min="587" max="587" width="7.7109375" style="13" customWidth="1"/>
    <col min="588" max="750" width="9.140625" style="13"/>
    <col min="751" max="751" width="3.7109375" style="13" customWidth="1"/>
    <col min="752" max="752" width="20.140625" style="13" customWidth="1"/>
    <col min="753" max="837" width="4.7109375" style="13" customWidth="1"/>
    <col min="838" max="838" width="7.7109375" style="13" customWidth="1"/>
    <col min="839" max="839" width="9.140625" style="13" customWidth="1"/>
    <col min="840" max="842" width="5.7109375" style="13" customWidth="1"/>
    <col min="843" max="843" width="7.7109375" style="13" customWidth="1"/>
    <col min="844" max="1006" width="9.140625" style="13"/>
    <col min="1007" max="1007" width="3.7109375" style="13" customWidth="1"/>
    <col min="1008" max="1008" width="20.140625" style="13" customWidth="1"/>
    <col min="1009" max="1093" width="4.7109375" style="13" customWidth="1"/>
    <col min="1094" max="1094" width="7.7109375" style="13" customWidth="1"/>
    <col min="1095" max="1095" width="9.140625" style="13" customWidth="1"/>
    <col min="1096" max="1098" width="5.7109375" style="13" customWidth="1"/>
    <col min="1099" max="1099" width="7.7109375" style="13" customWidth="1"/>
    <col min="1100" max="1262" width="9.140625" style="13"/>
    <col min="1263" max="1263" width="3.7109375" style="13" customWidth="1"/>
    <col min="1264" max="1264" width="20.140625" style="13" customWidth="1"/>
    <col min="1265" max="1349" width="4.7109375" style="13" customWidth="1"/>
    <col min="1350" max="1350" width="7.7109375" style="13" customWidth="1"/>
    <col min="1351" max="1351" width="9.140625" style="13" customWidth="1"/>
    <col min="1352" max="1354" width="5.7109375" style="13" customWidth="1"/>
    <col min="1355" max="1355" width="7.7109375" style="13" customWidth="1"/>
    <col min="1356" max="1518" width="9.140625" style="13"/>
    <col min="1519" max="1519" width="3.7109375" style="13" customWidth="1"/>
    <col min="1520" max="1520" width="20.140625" style="13" customWidth="1"/>
    <col min="1521" max="1605" width="4.7109375" style="13" customWidth="1"/>
    <col min="1606" max="1606" width="7.7109375" style="13" customWidth="1"/>
    <col min="1607" max="1607" width="9.140625" style="13" customWidth="1"/>
    <col min="1608" max="1610" width="5.7109375" style="13" customWidth="1"/>
    <col min="1611" max="1611" width="7.7109375" style="13" customWidth="1"/>
    <col min="1612" max="1774" width="9.140625" style="13"/>
    <col min="1775" max="1775" width="3.7109375" style="13" customWidth="1"/>
    <col min="1776" max="1776" width="20.140625" style="13" customWidth="1"/>
    <col min="1777" max="1861" width="4.7109375" style="13" customWidth="1"/>
    <col min="1862" max="1862" width="7.7109375" style="13" customWidth="1"/>
    <col min="1863" max="1863" width="9.140625" style="13" customWidth="1"/>
    <col min="1864" max="1866" width="5.7109375" style="13" customWidth="1"/>
    <col min="1867" max="1867" width="7.7109375" style="13" customWidth="1"/>
    <col min="1868" max="2030" width="9.140625" style="13"/>
    <col min="2031" max="2031" width="3.7109375" style="13" customWidth="1"/>
    <col min="2032" max="2032" width="20.140625" style="13" customWidth="1"/>
    <col min="2033" max="2117" width="4.7109375" style="13" customWidth="1"/>
    <col min="2118" max="2118" width="7.7109375" style="13" customWidth="1"/>
    <col min="2119" max="2119" width="9.140625" style="13" customWidth="1"/>
    <col min="2120" max="2122" width="5.7109375" style="13" customWidth="1"/>
    <col min="2123" max="2123" width="7.7109375" style="13" customWidth="1"/>
    <col min="2124" max="2286" width="9.140625" style="13"/>
    <col min="2287" max="2287" width="3.7109375" style="13" customWidth="1"/>
    <col min="2288" max="2288" width="20.140625" style="13" customWidth="1"/>
    <col min="2289" max="2373" width="4.7109375" style="13" customWidth="1"/>
    <col min="2374" max="2374" width="7.7109375" style="13" customWidth="1"/>
    <col min="2375" max="2375" width="9.140625" style="13" customWidth="1"/>
    <col min="2376" max="2378" width="5.7109375" style="13" customWidth="1"/>
    <col min="2379" max="2379" width="7.7109375" style="13" customWidth="1"/>
    <col min="2380" max="2542" width="9.140625" style="13"/>
    <col min="2543" max="2543" width="3.7109375" style="13" customWidth="1"/>
    <col min="2544" max="2544" width="20.140625" style="13" customWidth="1"/>
    <col min="2545" max="2629" width="4.7109375" style="13" customWidth="1"/>
    <col min="2630" max="2630" width="7.7109375" style="13" customWidth="1"/>
    <col min="2631" max="2631" width="9.140625" style="13" customWidth="1"/>
    <col min="2632" max="2634" width="5.7109375" style="13" customWidth="1"/>
    <col min="2635" max="2635" width="7.7109375" style="13" customWidth="1"/>
    <col min="2636" max="2798" width="9.140625" style="13"/>
    <col min="2799" max="2799" width="3.7109375" style="13" customWidth="1"/>
    <col min="2800" max="2800" width="20.140625" style="13" customWidth="1"/>
    <col min="2801" max="2885" width="4.7109375" style="13" customWidth="1"/>
    <col min="2886" max="2886" width="7.7109375" style="13" customWidth="1"/>
    <col min="2887" max="2887" width="9.140625" style="13" customWidth="1"/>
    <col min="2888" max="2890" width="5.7109375" style="13" customWidth="1"/>
    <col min="2891" max="2891" width="7.7109375" style="13" customWidth="1"/>
    <col min="2892" max="3054" width="9.140625" style="13"/>
    <col min="3055" max="3055" width="3.7109375" style="13" customWidth="1"/>
    <col min="3056" max="3056" width="20.140625" style="13" customWidth="1"/>
    <col min="3057" max="3141" width="4.7109375" style="13" customWidth="1"/>
    <col min="3142" max="3142" width="7.7109375" style="13" customWidth="1"/>
    <col min="3143" max="3143" width="9.140625" style="13" customWidth="1"/>
    <col min="3144" max="3146" width="5.7109375" style="13" customWidth="1"/>
    <col min="3147" max="3147" width="7.7109375" style="13" customWidth="1"/>
    <col min="3148" max="3310" width="9.140625" style="13"/>
    <col min="3311" max="3311" width="3.7109375" style="13" customWidth="1"/>
    <col min="3312" max="3312" width="20.140625" style="13" customWidth="1"/>
    <col min="3313" max="3397" width="4.7109375" style="13" customWidth="1"/>
    <col min="3398" max="3398" width="7.7109375" style="13" customWidth="1"/>
    <col min="3399" max="3399" width="9.140625" style="13" customWidth="1"/>
    <col min="3400" max="3402" width="5.7109375" style="13" customWidth="1"/>
    <col min="3403" max="3403" width="7.7109375" style="13" customWidth="1"/>
    <col min="3404" max="3566" width="9.140625" style="13"/>
    <col min="3567" max="3567" width="3.7109375" style="13" customWidth="1"/>
    <col min="3568" max="3568" width="20.140625" style="13" customWidth="1"/>
    <col min="3569" max="3653" width="4.7109375" style="13" customWidth="1"/>
    <col min="3654" max="3654" width="7.7109375" style="13" customWidth="1"/>
    <col min="3655" max="3655" width="9.140625" style="13" customWidth="1"/>
    <col min="3656" max="3658" width="5.7109375" style="13" customWidth="1"/>
    <col min="3659" max="3659" width="7.7109375" style="13" customWidth="1"/>
    <col min="3660" max="3822" width="9.140625" style="13"/>
    <col min="3823" max="3823" width="3.7109375" style="13" customWidth="1"/>
    <col min="3824" max="3824" width="20.140625" style="13" customWidth="1"/>
    <col min="3825" max="3909" width="4.7109375" style="13" customWidth="1"/>
    <col min="3910" max="3910" width="7.7109375" style="13" customWidth="1"/>
    <col min="3911" max="3911" width="9.140625" style="13" customWidth="1"/>
    <col min="3912" max="3914" width="5.7109375" style="13" customWidth="1"/>
    <col min="3915" max="3915" width="7.7109375" style="13" customWidth="1"/>
    <col min="3916" max="4078" width="9.140625" style="13"/>
    <col min="4079" max="4079" width="3.7109375" style="13" customWidth="1"/>
    <col min="4080" max="4080" width="20.140625" style="13" customWidth="1"/>
    <col min="4081" max="4165" width="4.7109375" style="13" customWidth="1"/>
    <col min="4166" max="4166" width="7.7109375" style="13" customWidth="1"/>
    <col min="4167" max="4167" width="9.140625" style="13" customWidth="1"/>
    <col min="4168" max="4170" width="5.7109375" style="13" customWidth="1"/>
    <col min="4171" max="4171" width="7.7109375" style="13" customWidth="1"/>
    <col min="4172" max="4334" width="9.140625" style="13"/>
    <col min="4335" max="4335" width="3.7109375" style="13" customWidth="1"/>
    <col min="4336" max="4336" width="20.140625" style="13" customWidth="1"/>
    <col min="4337" max="4421" width="4.7109375" style="13" customWidth="1"/>
    <col min="4422" max="4422" width="7.7109375" style="13" customWidth="1"/>
    <col min="4423" max="4423" width="9.140625" style="13" customWidth="1"/>
    <col min="4424" max="4426" width="5.7109375" style="13" customWidth="1"/>
    <col min="4427" max="4427" width="7.7109375" style="13" customWidth="1"/>
    <col min="4428" max="4590" width="9.140625" style="13"/>
    <col min="4591" max="4591" width="3.7109375" style="13" customWidth="1"/>
    <col min="4592" max="4592" width="20.140625" style="13" customWidth="1"/>
    <col min="4593" max="4677" width="4.7109375" style="13" customWidth="1"/>
    <col min="4678" max="4678" width="7.7109375" style="13" customWidth="1"/>
    <col min="4679" max="4679" width="9.140625" style="13" customWidth="1"/>
    <col min="4680" max="4682" width="5.7109375" style="13" customWidth="1"/>
    <col min="4683" max="4683" width="7.7109375" style="13" customWidth="1"/>
    <col min="4684" max="4846" width="9.140625" style="13"/>
    <col min="4847" max="4847" width="3.7109375" style="13" customWidth="1"/>
    <col min="4848" max="4848" width="20.140625" style="13" customWidth="1"/>
    <col min="4849" max="4933" width="4.7109375" style="13" customWidth="1"/>
    <col min="4934" max="4934" width="7.7109375" style="13" customWidth="1"/>
    <col min="4935" max="4935" width="9.140625" style="13" customWidth="1"/>
    <col min="4936" max="4938" width="5.7109375" style="13" customWidth="1"/>
    <col min="4939" max="4939" width="7.7109375" style="13" customWidth="1"/>
    <col min="4940" max="5102" width="9.140625" style="13"/>
    <col min="5103" max="5103" width="3.7109375" style="13" customWidth="1"/>
    <col min="5104" max="5104" width="20.140625" style="13" customWidth="1"/>
    <col min="5105" max="5189" width="4.7109375" style="13" customWidth="1"/>
    <col min="5190" max="5190" width="7.7109375" style="13" customWidth="1"/>
    <col min="5191" max="5191" width="9.140625" style="13" customWidth="1"/>
    <col min="5192" max="5194" width="5.7109375" style="13" customWidth="1"/>
    <col min="5195" max="5195" width="7.7109375" style="13" customWidth="1"/>
    <col min="5196" max="5358" width="9.140625" style="13"/>
    <col min="5359" max="5359" width="3.7109375" style="13" customWidth="1"/>
    <col min="5360" max="5360" width="20.140625" style="13" customWidth="1"/>
    <col min="5361" max="5445" width="4.7109375" style="13" customWidth="1"/>
    <col min="5446" max="5446" width="7.7109375" style="13" customWidth="1"/>
    <col min="5447" max="5447" width="9.140625" style="13" customWidth="1"/>
    <col min="5448" max="5450" width="5.7109375" style="13" customWidth="1"/>
    <col min="5451" max="5451" width="7.7109375" style="13" customWidth="1"/>
    <col min="5452" max="5614" width="9.140625" style="13"/>
    <col min="5615" max="5615" width="3.7109375" style="13" customWidth="1"/>
    <col min="5616" max="5616" width="20.140625" style="13" customWidth="1"/>
    <col min="5617" max="5701" width="4.7109375" style="13" customWidth="1"/>
    <col min="5702" max="5702" width="7.7109375" style="13" customWidth="1"/>
    <col min="5703" max="5703" width="9.140625" style="13" customWidth="1"/>
    <col min="5704" max="5706" width="5.7109375" style="13" customWidth="1"/>
    <col min="5707" max="5707" width="7.7109375" style="13" customWidth="1"/>
    <col min="5708" max="5870" width="9.140625" style="13"/>
    <col min="5871" max="5871" width="3.7109375" style="13" customWidth="1"/>
    <col min="5872" max="5872" width="20.140625" style="13" customWidth="1"/>
    <col min="5873" max="5957" width="4.7109375" style="13" customWidth="1"/>
    <col min="5958" max="5958" width="7.7109375" style="13" customWidth="1"/>
    <col min="5959" max="5959" width="9.140625" style="13" customWidth="1"/>
    <col min="5960" max="5962" width="5.7109375" style="13" customWidth="1"/>
    <col min="5963" max="5963" width="7.7109375" style="13" customWidth="1"/>
    <col min="5964" max="6126" width="9.140625" style="13"/>
    <col min="6127" max="6127" width="3.7109375" style="13" customWidth="1"/>
    <col min="6128" max="6128" width="20.140625" style="13" customWidth="1"/>
    <col min="6129" max="6213" width="4.7109375" style="13" customWidth="1"/>
    <col min="6214" max="6214" width="7.7109375" style="13" customWidth="1"/>
    <col min="6215" max="6215" width="9.140625" style="13" customWidth="1"/>
    <col min="6216" max="6218" width="5.7109375" style="13" customWidth="1"/>
    <col min="6219" max="6219" width="7.7109375" style="13" customWidth="1"/>
    <col min="6220" max="6382" width="9.140625" style="13"/>
    <col min="6383" max="6383" width="3.7109375" style="13" customWidth="1"/>
    <col min="6384" max="6384" width="20.140625" style="13" customWidth="1"/>
    <col min="6385" max="6469" width="4.7109375" style="13" customWidth="1"/>
    <col min="6470" max="6470" width="7.7109375" style="13" customWidth="1"/>
    <col min="6471" max="6471" width="9.140625" style="13" customWidth="1"/>
    <col min="6472" max="6474" width="5.7109375" style="13" customWidth="1"/>
    <col min="6475" max="6475" width="7.7109375" style="13" customWidth="1"/>
    <col min="6476" max="6638" width="9.140625" style="13"/>
    <col min="6639" max="6639" width="3.7109375" style="13" customWidth="1"/>
    <col min="6640" max="6640" width="20.140625" style="13" customWidth="1"/>
    <col min="6641" max="6725" width="4.7109375" style="13" customWidth="1"/>
    <col min="6726" max="6726" width="7.7109375" style="13" customWidth="1"/>
    <col min="6727" max="6727" width="9.140625" style="13" customWidth="1"/>
    <col min="6728" max="6730" width="5.7109375" style="13" customWidth="1"/>
    <col min="6731" max="6731" width="7.7109375" style="13" customWidth="1"/>
    <col min="6732" max="6894" width="9.140625" style="13"/>
    <col min="6895" max="6895" width="3.7109375" style="13" customWidth="1"/>
    <col min="6896" max="6896" width="20.140625" style="13" customWidth="1"/>
    <col min="6897" max="6981" width="4.7109375" style="13" customWidth="1"/>
    <col min="6982" max="6982" width="7.7109375" style="13" customWidth="1"/>
    <col min="6983" max="6983" width="9.140625" style="13" customWidth="1"/>
    <col min="6984" max="6986" width="5.7109375" style="13" customWidth="1"/>
    <col min="6987" max="6987" width="7.7109375" style="13" customWidth="1"/>
    <col min="6988" max="7150" width="9.140625" style="13"/>
    <col min="7151" max="7151" width="3.7109375" style="13" customWidth="1"/>
    <col min="7152" max="7152" width="20.140625" style="13" customWidth="1"/>
    <col min="7153" max="7237" width="4.7109375" style="13" customWidth="1"/>
    <col min="7238" max="7238" width="7.7109375" style="13" customWidth="1"/>
    <col min="7239" max="7239" width="9.140625" style="13" customWidth="1"/>
    <col min="7240" max="7242" width="5.7109375" style="13" customWidth="1"/>
    <col min="7243" max="7243" width="7.7109375" style="13" customWidth="1"/>
    <col min="7244" max="7406" width="9.140625" style="13"/>
    <col min="7407" max="7407" width="3.7109375" style="13" customWidth="1"/>
    <col min="7408" max="7408" width="20.140625" style="13" customWidth="1"/>
    <col min="7409" max="7493" width="4.7109375" style="13" customWidth="1"/>
    <col min="7494" max="7494" width="7.7109375" style="13" customWidth="1"/>
    <col min="7495" max="7495" width="9.140625" style="13" customWidth="1"/>
    <col min="7496" max="7498" width="5.7109375" style="13" customWidth="1"/>
    <col min="7499" max="7499" width="7.7109375" style="13" customWidth="1"/>
    <col min="7500" max="7662" width="9.140625" style="13"/>
    <col min="7663" max="7663" width="3.7109375" style="13" customWidth="1"/>
    <col min="7664" max="7664" width="20.140625" style="13" customWidth="1"/>
    <col min="7665" max="7749" width="4.7109375" style="13" customWidth="1"/>
    <col min="7750" max="7750" width="7.7109375" style="13" customWidth="1"/>
    <col min="7751" max="7751" width="9.140625" style="13" customWidth="1"/>
    <col min="7752" max="7754" width="5.7109375" style="13" customWidth="1"/>
    <col min="7755" max="7755" width="7.7109375" style="13" customWidth="1"/>
    <col min="7756" max="7918" width="9.140625" style="13"/>
    <col min="7919" max="7919" width="3.7109375" style="13" customWidth="1"/>
    <col min="7920" max="7920" width="20.140625" style="13" customWidth="1"/>
    <col min="7921" max="8005" width="4.7109375" style="13" customWidth="1"/>
    <col min="8006" max="8006" width="7.7109375" style="13" customWidth="1"/>
    <col min="8007" max="8007" width="9.140625" style="13" customWidth="1"/>
    <col min="8008" max="8010" width="5.7109375" style="13" customWidth="1"/>
    <col min="8011" max="8011" width="7.7109375" style="13" customWidth="1"/>
    <col min="8012" max="8174" width="9.140625" style="13"/>
    <col min="8175" max="8175" width="3.7109375" style="13" customWidth="1"/>
    <col min="8176" max="8176" width="20.140625" style="13" customWidth="1"/>
    <col min="8177" max="8261" width="4.7109375" style="13" customWidth="1"/>
    <col min="8262" max="8262" width="7.7109375" style="13" customWidth="1"/>
    <col min="8263" max="8263" width="9.140625" style="13" customWidth="1"/>
    <col min="8264" max="8266" width="5.7109375" style="13" customWidth="1"/>
    <col min="8267" max="8267" width="7.7109375" style="13" customWidth="1"/>
    <col min="8268" max="8430" width="9.140625" style="13"/>
    <col min="8431" max="8431" width="3.7109375" style="13" customWidth="1"/>
    <col min="8432" max="8432" width="20.140625" style="13" customWidth="1"/>
    <col min="8433" max="8517" width="4.7109375" style="13" customWidth="1"/>
    <col min="8518" max="8518" width="7.7109375" style="13" customWidth="1"/>
    <col min="8519" max="8519" width="9.140625" style="13" customWidth="1"/>
    <col min="8520" max="8522" width="5.7109375" style="13" customWidth="1"/>
    <col min="8523" max="8523" width="7.7109375" style="13" customWidth="1"/>
    <col min="8524" max="8686" width="9.140625" style="13"/>
    <col min="8687" max="8687" width="3.7109375" style="13" customWidth="1"/>
    <col min="8688" max="8688" width="20.140625" style="13" customWidth="1"/>
    <col min="8689" max="8773" width="4.7109375" style="13" customWidth="1"/>
    <col min="8774" max="8774" width="7.7109375" style="13" customWidth="1"/>
    <col min="8775" max="8775" width="9.140625" style="13" customWidth="1"/>
    <col min="8776" max="8778" width="5.7109375" style="13" customWidth="1"/>
    <col min="8779" max="8779" width="7.7109375" style="13" customWidth="1"/>
    <col min="8780" max="8942" width="9.140625" style="13"/>
    <col min="8943" max="8943" width="3.7109375" style="13" customWidth="1"/>
    <col min="8944" max="8944" width="20.140625" style="13" customWidth="1"/>
    <col min="8945" max="9029" width="4.7109375" style="13" customWidth="1"/>
    <col min="9030" max="9030" width="7.7109375" style="13" customWidth="1"/>
    <col min="9031" max="9031" width="9.140625" style="13" customWidth="1"/>
    <col min="9032" max="9034" width="5.7109375" style="13" customWidth="1"/>
    <col min="9035" max="9035" width="7.7109375" style="13" customWidth="1"/>
    <col min="9036" max="9198" width="9.140625" style="13"/>
    <col min="9199" max="9199" width="3.7109375" style="13" customWidth="1"/>
    <col min="9200" max="9200" width="20.140625" style="13" customWidth="1"/>
    <col min="9201" max="9285" width="4.7109375" style="13" customWidth="1"/>
    <col min="9286" max="9286" width="7.7109375" style="13" customWidth="1"/>
    <col min="9287" max="9287" width="9.140625" style="13" customWidth="1"/>
    <col min="9288" max="9290" width="5.7109375" style="13" customWidth="1"/>
    <col min="9291" max="9291" width="7.7109375" style="13" customWidth="1"/>
    <col min="9292" max="9454" width="9.140625" style="13"/>
    <col min="9455" max="9455" width="3.7109375" style="13" customWidth="1"/>
    <col min="9456" max="9456" width="20.140625" style="13" customWidth="1"/>
    <col min="9457" max="9541" width="4.7109375" style="13" customWidth="1"/>
    <col min="9542" max="9542" width="7.7109375" style="13" customWidth="1"/>
    <col min="9543" max="9543" width="9.140625" style="13" customWidth="1"/>
    <col min="9544" max="9546" width="5.7109375" style="13" customWidth="1"/>
    <col min="9547" max="9547" width="7.7109375" style="13" customWidth="1"/>
    <col min="9548" max="9710" width="9.140625" style="13"/>
    <col min="9711" max="9711" width="3.7109375" style="13" customWidth="1"/>
    <col min="9712" max="9712" width="20.140625" style="13" customWidth="1"/>
    <col min="9713" max="9797" width="4.7109375" style="13" customWidth="1"/>
    <col min="9798" max="9798" width="7.7109375" style="13" customWidth="1"/>
    <col min="9799" max="9799" width="9.140625" style="13" customWidth="1"/>
    <col min="9800" max="9802" width="5.7109375" style="13" customWidth="1"/>
    <col min="9803" max="9803" width="7.7109375" style="13" customWidth="1"/>
    <col min="9804" max="9966" width="9.140625" style="13"/>
    <col min="9967" max="9967" width="3.7109375" style="13" customWidth="1"/>
    <col min="9968" max="9968" width="20.140625" style="13" customWidth="1"/>
    <col min="9969" max="10053" width="4.7109375" style="13" customWidth="1"/>
    <col min="10054" max="10054" width="7.7109375" style="13" customWidth="1"/>
    <col min="10055" max="10055" width="9.140625" style="13" customWidth="1"/>
    <col min="10056" max="10058" width="5.7109375" style="13" customWidth="1"/>
    <col min="10059" max="10059" width="7.7109375" style="13" customWidth="1"/>
    <col min="10060" max="10222" width="9.140625" style="13"/>
    <col min="10223" max="10223" width="3.7109375" style="13" customWidth="1"/>
    <col min="10224" max="10224" width="20.140625" style="13" customWidth="1"/>
    <col min="10225" max="10309" width="4.7109375" style="13" customWidth="1"/>
    <col min="10310" max="10310" width="7.7109375" style="13" customWidth="1"/>
    <col min="10311" max="10311" width="9.140625" style="13" customWidth="1"/>
    <col min="10312" max="10314" width="5.7109375" style="13" customWidth="1"/>
    <col min="10315" max="10315" width="7.7109375" style="13" customWidth="1"/>
    <col min="10316" max="10478" width="9.140625" style="13"/>
    <col min="10479" max="10479" width="3.7109375" style="13" customWidth="1"/>
    <col min="10480" max="10480" width="20.140625" style="13" customWidth="1"/>
    <col min="10481" max="10565" width="4.7109375" style="13" customWidth="1"/>
    <col min="10566" max="10566" width="7.7109375" style="13" customWidth="1"/>
    <col min="10567" max="10567" width="9.140625" style="13" customWidth="1"/>
    <col min="10568" max="10570" width="5.7109375" style="13" customWidth="1"/>
    <col min="10571" max="10571" width="7.7109375" style="13" customWidth="1"/>
    <col min="10572" max="10734" width="9.140625" style="13"/>
    <col min="10735" max="10735" width="3.7109375" style="13" customWidth="1"/>
    <col min="10736" max="10736" width="20.140625" style="13" customWidth="1"/>
    <col min="10737" max="10821" width="4.7109375" style="13" customWidth="1"/>
    <col min="10822" max="10822" width="7.7109375" style="13" customWidth="1"/>
    <col min="10823" max="10823" width="9.140625" style="13" customWidth="1"/>
    <col min="10824" max="10826" width="5.7109375" style="13" customWidth="1"/>
    <col min="10827" max="10827" width="7.7109375" style="13" customWidth="1"/>
    <col min="10828" max="10990" width="9.140625" style="13"/>
    <col min="10991" max="10991" width="3.7109375" style="13" customWidth="1"/>
    <col min="10992" max="10992" width="20.140625" style="13" customWidth="1"/>
    <col min="10993" max="11077" width="4.7109375" style="13" customWidth="1"/>
    <col min="11078" max="11078" width="7.7109375" style="13" customWidth="1"/>
    <col min="11079" max="11079" width="9.140625" style="13" customWidth="1"/>
    <col min="11080" max="11082" width="5.7109375" style="13" customWidth="1"/>
    <col min="11083" max="11083" width="7.7109375" style="13" customWidth="1"/>
    <col min="11084" max="11246" width="9.140625" style="13"/>
    <col min="11247" max="11247" width="3.7109375" style="13" customWidth="1"/>
    <col min="11248" max="11248" width="20.140625" style="13" customWidth="1"/>
    <col min="11249" max="11333" width="4.7109375" style="13" customWidth="1"/>
    <col min="11334" max="11334" width="7.7109375" style="13" customWidth="1"/>
    <col min="11335" max="11335" width="9.140625" style="13" customWidth="1"/>
    <col min="11336" max="11338" width="5.7109375" style="13" customWidth="1"/>
    <col min="11339" max="11339" width="7.7109375" style="13" customWidth="1"/>
    <col min="11340" max="11502" width="9.140625" style="13"/>
    <col min="11503" max="11503" width="3.7109375" style="13" customWidth="1"/>
    <col min="11504" max="11504" width="20.140625" style="13" customWidth="1"/>
    <col min="11505" max="11589" width="4.7109375" style="13" customWidth="1"/>
    <col min="11590" max="11590" width="7.7109375" style="13" customWidth="1"/>
    <col min="11591" max="11591" width="9.140625" style="13" customWidth="1"/>
    <col min="11592" max="11594" width="5.7109375" style="13" customWidth="1"/>
    <col min="11595" max="11595" width="7.7109375" style="13" customWidth="1"/>
    <col min="11596" max="11758" width="9.140625" style="13"/>
    <col min="11759" max="11759" width="3.7109375" style="13" customWidth="1"/>
    <col min="11760" max="11760" width="20.140625" style="13" customWidth="1"/>
    <col min="11761" max="11845" width="4.7109375" style="13" customWidth="1"/>
    <col min="11846" max="11846" width="7.7109375" style="13" customWidth="1"/>
    <col min="11847" max="11847" width="9.140625" style="13" customWidth="1"/>
    <col min="11848" max="11850" width="5.7109375" style="13" customWidth="1"/>
    <col min="11851" max="11851" width="7.7109375" style="13" customWidth="1"/>
    <col min="11852" max="12014" width="9.140625" style="13"/>
    <col min="12015" max="12015" width="3.7109375" style="13" customWidth="1"/>
    <col min="12016" max="12016" width="20.140625" style="13" customWidth="1"/>
    <col min="12017" max="12101" width="4.7109375" style="13" customWidth="1"/>
    <col min="12102" max="12102" width="7.7109375" style="13" customWidth="1"/>
    <col min="12103" max="12103" width="9.140625" style="13" customWidth="1"/>
    <col min="12104" max="12106" width="5.7109375" style="13" customWidth="1"/>
    <col min="12107" max="12107" width="7.7109375" style="13" customWidth="1"/>
    <col min="12108" max="12270" width="9.140625" style="13"/>
    <col min="12271" max="12271" width="3.7109375" style="13" customWidth="1"/>
    <col min="12272" max="12272" width="20.140625" style="13" customWidth="1"/>
    <col min="12273" max="12357" width="4.7109375" style="13" customWidth="1"/>
    <col min="12358" max="12358" width="7.7109375" style="13" customWidth="1"/>
    <col min="12359" max="12359" width="9.140625" style="13" customWidth="1"/>
    <col min="12360" max="12362" width="5.7109375" style="13" customWidth="1"/>
    <col min="12363" max="12363" width="7.7109375" style="13" customWidth="1"/>
    <col min="12364" max="12526" width="9.140625" style="13"/>
    <col min="12527" max="12527" width="3.7109375" style="13" customWidth="1"/>
    <col min="12528" max="12528" width="20.140625" style="13" customWidth="1"/>
    <col min="12529" max="12613" width="4.7109375" style="13" customWidth="1"/>
    <col min="12614" max="12614" width="7.7109375" style="13" customWidth="1"/>
    <col min="12615" max="12615" width="9.140625" style="13" customWidth="1"/>
    <col min="12616" max="12618" width="5.7109375" style="13" customWidth="1"/>
    <col min="12619" max="12619" width="7.7109375" style="13" customWidth="1"/>
    <col min="12620" max="12782" width="9.140625" style="13"/>
    <col min="12783" max="12783" width="3.7109375" style="13" customWidth="1"/>
    <col min="12784" max="12784" width="20.140625" style="13" customWidth="1"/>
    <col min="12785" max="12869" width="4.7109375" style="13" customWidth="1"/>
    <col min="12870" max="12870" width="7.7109375" style="13" customWidth="1"/>
    <col min="12871" max="12871" width="9.140625" style="13" customWidth="1"/>
    <col min="12872" max="12874" width="5.7109375" style="13" customWidth="1"/>
    <col min="12875" max="12875" width="7.7109375" style="13" customWidth="1"/>
    <col min="12876" max="13038" width="9.140625" style="13"/>
    <col min="13039" max="13039" width="3.7109375" style="13" customWidth="1"/>
    <col min="13040" max="13040" width="20.140625" style="13" customWidth="1"/>
    <col min="13041" max="13125" width="4.7109375" style="13" customWidth="1"/>
    <col min="13126" max="13126" width="7.7109375" style="13" customWidth="1"/>
    <col min="13127" max="13127" width="9.140625" style="13" customWidth="1"/>
    <col min="13128" max="13130" width="5.7109375" style="13" customWidth="1"/>
    <col min="13131" max="13131" width="7.7109375" style="13" customWidth="1"/>
    <col min="13132" max="13294" width="9.140625" style="13"/>
    <col min="13295" max="13295" width="3.7109375" style="13" customWidth="1"/>
    <col min="13296" max="13296" width="20.140625" style="13" customWidth="1"/>
    <col min="13297" max="13381" width="4.7109375" style="13" customWidth="1"/>
    <col min="13382" max="13382" width="7.7109375" style="13" customWidth="1"/>
    <col min="13383" max="13383" width="9.140625" style="13" customWidth="1"/>
    <col min="13384" max="13386" width="5.7109375" style="13" customWidth="1"/>
    <col min="13387" max="13387" width="7.7109375" style="13" customWidth="1"/>
    <col min="13388" max="13550" width="9.140625" style="13"/>
    <col min="13551" max="13551" width="3.7109375" style="13" customWidth="1"/>
    <col min="13552" max="13552" width="20.140625" style="13" customWidth="1"/>
    <col min="13553" max="13637" width="4.7109375" style="13" customWidth="1"/>
    <col min="13638" max="13638" width="7.7109375" style="13" customWidth="1"/>
    <col min="13639" max="13639" width="9.140625" style="13" customWidth="1"/>
    <col min="13640" max="13642" width="5.7109375" style="13" customWidth="1"/>
    <col min="13643" max="13643" width="7.7109375" style="13" customWidth="1"/>
    <col min="13644" max="13806" width="9.140625" style="13"/>
    <col min="13807" max="13807" width="3.7109375" style="13" customWidth="1"/>
    <col min="13808" max="13808" width="20.140625" style="13" customWidth="1"/>
    <col min="13809" max="13893" width="4.7109375" style="13" customWidth="1"/>
    <col min="13894" max="13894" width="7.7109375" style="13" customWidth="1"/>
    <col min="13895" max="13895" width="9.140625" style="13" customWidth="1"/>
    <col min="13896" max="13898" width="5.7109375" style="13" customWidth="1"/>
    <col min="13899" max="13899" width="7.7109375" style="13" customWidth="1"/>
    <col min="13900" max="14062" width="9.140625" style="13"/>
    <col min="14063" max="14063" width="3.7109375" style="13" customWidth="1"/>
    <col min="14064" max="14064" width="20.140625" style="13" customWidth="1"/>
    <col min="14065" max="14149" width="4.7109375" style="13" customWidth="1"/>
    <col min="14150" max="14150" width="7.7109375" style="13" customWidth="1"/>
    <col min="14151" max="14151" width="9.140625" style="13" customWidth="1"/>
    <col min="14152" max="14154" width="5.7109375" style="13" customWidth="1"/>
    <col min="14155" max="14155" width="7.7109375" style="13" customWidth="1"/>
    <col min="14156" max="14318" width="9.140625" style="13"/>
    <col min="14319" max="14319" width="3.7109375" style="13" customWidth="1"/>
    <col min="14320" max="14320" width="20.140625" style="13" customWidth="1"/>
    <col min="14321" max="14405" width="4.7109375" style="13" customWidth="1"/>
    <col min="14406" max="14406" width="7.7109375" style="13" customWidth="1"/>
    <col min="14407" max="14407" width="9.140625" style="13" customWidth="1"/>
    <col min="14408" max="14410" width="5.7109375" style="13" customWidth="1"/>
    <col min="14411" max="14411" width="7.7109375" style="13" customWidth="1"/>
    <col min="14412" max="14574" width="9.140625" style="13"/>
    <col min="14575" max="14575" width="3.7109375" style="13" customWidth="1"/>
    <col min="14576" max="14576" width="20.140625" style="13" customWidth="1"/>
    <col min="14577" max="14661" width="4.7109375" style="13" customWidth="1"/>
    <col min="14662" max="14662" width="7.7109375" style="13" customWidth="1"/>
    <col min="14663" max="14663" width="9.140625" style="13" customWidth="1"/>
    <col min="14664" max="14666" width="5.7109375" style="13" customWidth="1"/>
    <col min="14667" max="14667" width="7.7109375" style="13" customWidth="1"/>
    <col min="14668" max="14830" width="9.140625" style="13"/>
    <col min="14831" max="14831" width="3.7109375" style="13" customWidth="1"/>
    <col min="14832" max="14832" width="20.140625" style="13" customWidth="1"/>
    <col min="14833" max="14917" width="4.7109375" style="13" customWidth="1"/>
    <col min="14918" max="14918" width="7.7109375" style="13" customWidth="1"/>
    <col min="14919" max="14919" width="9.140625" style="13" customWidth="1"/>
    <col min="14920" max="14922" width="5.7109375" style="13" customWidth="1"/>
    <col min="14923" max="14923" width="7.7109375" style="13" customWidth="1"/>
    <col min="14924" max="15086" width="9.140625" style="13"/>
    <col min="15087" max="15087" width="3.7109375" style="13" customWidth="1"/>
    <col min="15088" max="15088" width="20.140625" style="13" customWidth="1"/>
    <col min="15089" max="15173" width="4.7109375" style="13" customWidth="1"/>
    <col min="15174" max="15174" width="7.7109375" style="13" customWidth="1"/>
    <col min="15175" max="15175" width="9.140625" style="13" customWidth="1"/>
    <col min="15176" max="15178" width="5.7109375" style="13" customWidth="1"/>
    <col min="15179" max="15179" width="7.7109375" style="13" customWidth="1"/>
    <col min="15180" max="15342" width="9.140625" style="13"/>
    <col min="15343" max="15343" width="3.7109375" style="13" customWidth="1"/>
    <col min="15344" max="15344" width="20.140625" style="13" customWidth="1"/>
    <col min="15345" max="15429" width="4.7109375" style="13" customWidth="1"/>
    <col min="15430" max="15430" width="7.7109375" style="13" customWidth="1"/>
    <col min="15431" max="15431" width="9.140625" style="13" customWidth="1"/>
    <col min="15432" max="15434" width="5.7109375" style="13" customWidth="1"/>
    <col min="15435" max="15435" width="7.7109375" style="13" customWidth="1"/>
    <col min="15436" max="15598" width="9.140625" style="13"/>
    <col min="15599" max="15599" width="3.7109375" style="13" customWidth="1"/>
    <col min="15600" max="15600" width="20.140625" style="13" customWidth="1"/>
    <col min="15601" max="15685" width="4.7109375" style="13" customWidth="1"/>
    <col min="15686" max="15686" width="7.7109375" style="13" customWidth="1"/>
    <col min="15687" max="15687" width="9.140625" style="13" customWidth="1"/>
    <col min="15688" max="15690" width="5.7109375" style="13" customWidth="1"/>
    <col min="15691" max="15691" width="7.7109375" style="13" customWidth="1"/>
    <col min="15692" max="15854" width="9.140625" style="13"/>
    <col min="15855" max="15855" width="3.7109375" style="13" customWidth="1"/>
    <col min="15856" max="15856" width="20.140625" style="13" customWidth="1"/>
    <col min="15857" max="15941" width="4.7109375" style="13" customWidth="1"/>
    <col min="15942" max="15942" width="7.7109375" style="13" customWidth="1"/>
    <col min="15943" max="15943" width="9.140625" style="13" customWidth="1"/>
    <col min="15944" max="15946" width="5.7109375" style="13" customWidth="1"/>
    <col min="15947" max="15947" width="7.7109375" style="13" customWidth="1"/>
    <col min="15948" max="16110" width="9.140625" style="13"/>
    <col min="16111" max="16111" width="3.7109375" style="13" customWidth="1"/>
    <col min="16112" max="16112" width="20.140625" style="13" customWidth="1"/>
    <col min="16113" max="16197" width="4.7109375" style="13" customWidth="1"/>
    <col min="16198" max="16198" width="7.7109375" style="13" customWidth="1"/>
    <col min="16199" max="16199" width="9.140625" style="13" customWidth="1"/>
    <col min="16200" max="16202" width="5.7109375" style="13" customWidth="1"/>
    <col min="16203" max="16203" width="7.7109375" style="13" customWidth="1"/>
    <col min="16204" max="16384" width="9.140625" style="13"/>
  </cols>
  <sheetData>
    <row r="1" spans="1:76" ht="90" customHeight="1" thickBot="1">
      <c r="A1" s="264" t="s">
        <v>23</v>
      </c>
      <c r="B1" s="266" t="s">
        <v>24</v>
      </c>
      <c r="C1" s="268" t="s">
        <v>85</v>
      </c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69"/>
      <c r="S1" s="269"/>
      <c r="T1" s="269"/>
      <c r="U1" s="269"/>
      <c r="V1" s="269"/>
      <c r="W1" s="269"/>
      <c r="X1" s="269"/>
      <c r="Y1" s="269"/>
      <c r="Z1" s="269"/>
      <c r="AA1" s="269"/>
      <c r="AB1" s="269"/>
      <c r="AC1" s="269"/>
      <c r="AD1" s="269"/>
      <c r="AE1" s="269"/>
      <c r="AF1" s="269"/>
      <c r="AG1" s="269"/>
      <c r="AH1" s="269"/>
      <c r="AI1" s="269"/>
      <c r="AJ1" s="269"/>
      <c r="AK1" s="269"/>
      <c r="AL1" s="269"/>
      <c r="AM1" s="269"/>
      <c r="AN1" s="269"/>
      <c r="AO1" s="269"/>
      <c r="AP1" s="269"/>
      <c r="AQ1" s="269"/>
      <c r="AR1" s="269"/>
      <c r="AS1" s="269"/>
      <c r="AT1" s="269"/>
      <c r="AU1" s="269"/>
      <c r="AV1" s="269"/>
      <c r="AW1" s="269"/>
      <c r="AX1" s="269"/>
      <c r="AY1" s="269"/>
      <c r="AZ1" s="269"/>
      <c r="BA1" s="269"/>
      <c r="BB1" s="269"/>
      <c r="BC1" s="269"/>
      <c r="BD1" s="269"/>
      <c r="BE1" s="269"/>
      <c r="BF1" s="269"/>
      <c r="BG1" s="269"/>
      <c r="BH1" s="269"/>
      <c r="BI1" s="269"/>
      <c r="BJ1" s="269"/>
      <c r="BK1" s="269"/>
      <c r="BL1" s="269"/>
      <c r="BM1" s="269"/>
      <c r="BN1" s="269"/>
      <c r="BO1" s="269"/>
      <c r="BP1" s="269"/>
      <c r="BQ1" s="270" t="s">
        <v>25</v>
      </c>
      <c r="BR1" s="262" t="s">
        <v>26</v>
      </c>
      <c r="BS1" s="262" t="s">
        <v>27</v>
      </c>
      <c r="BT1" s="262" t="s">
        <v>28</v>
      </c>
      <c r="BU1" s="262" t="s">
        <v>29</v>
      </c>
      <c r="BV1" s="262" t="s">
        <v>30</v>
      </c>
      <c r="BW1" s="262" t="s">
        <v>31</v>
      </c>
    </row>
    <row r="2" spans="1:76" ht="15" customHeight="1" thickBot="1">
      <c r="A2" s="265"/>
      <c r="B2" s="267"/>
      <c r="C2" s="14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13">
        <v>7</v>
      </c>
      <c r="J2" s="110">
        <v>8</v>
      </c>
      <c r="K2" s="15">
        <v>9</v>
      </c>
      <c r="L2" s="15">
        <v>10</v>
      </c>
      <c r="M2" s="15">
        <v>11</v>
      </c>
      <c r="N2" s="15">
        <v>12</v>
      </c>
      <c r="O2" s="15">
        <v>13</v>
      </c>
      <c r="P2" s="113">
        <v>14</v>
      </c>
      <c r="Q2" s="110">
        <v>15</v>
      </c>
      <c r="R2" s="15">
        <v>16</v>
      </c>
      <c r="S2" s="15">
        <v>17</v>
      </c>
      <c r="T2" s="15">
        <v>18</v>
      </c>
      <c r="U2" s="15">
        <v>19</v>
      </c>
      <c r="V2" s="15">
        <v>20</v>
      </c>
      <c r="W2" s="113">
        <v>21</v>
      </c>
      <c r="X2" s="110">
        <v>22</v>
      </c>
      <c r="Y2" s="15">
        <v>23</v>
      </c>
      <c r="Z2" s="15">
        <v>24</v>
      </c>
      <c r="AA2" s="15">
        <v>25</v>
      </c>
      <c r="AB2" s="15">
        <v>26</v>
      </c>
      <c r="AC2" s="15">
        <v>27</v>
      </c>
      <c r="AD2" s="113">
        <v>28</v>
      </c>
      <c r="AE2" s="110">
        <v>29</v>
      </c>
      <c r="AF2" s="110">
        <v>30</v>
      </c>
      <c r="AG2" s="110">
        <v>31</v>
      </c>
      <c r="AH2" s="110">
        <v>32</v>
      </c>
      <c r="AI2" s="110">
        <v>33</v>
      </c>
      <c r="AJ2" s="110">
        <v>34</v>
      </c>
      <c r="AK2" s="113">
        <v>35</v>
      </c>
      <c r="AL2" s="247">
        <v>36</v>
      </c>
      <c r="AM2" s="15">
        <v>37</v>
      </c>
      <c r="AN2" s="15">
        <v>38</v>
      </c>
      <c r="AO2" s="15">
        <v>39</v>
      </c>
      <c r="AP2" s="15">
        <v>40</v>
      </c>
      <c r="AQ2" s="15">
        <v>41</v>
      </c>
      <c r="AR2" s="113">
        <v>42</v>
      </c>
      <c r="AS2" s="110">
        <v>43</v>
      </c>
      <c r="AT2" s="15">
        <v>44</v>
      </c>
      <c r="AU2" s="15">
        <v>45</v>
      </c>
      <c r="AV2" s="15">
        <v>46</v>
      </c>
      <c r="AW2" s="15">
        <v>47</v>
      </c>
      <c r="AX2" s="15">
        <v>48</v>
      </c>
      <c r="AY2" s="113">
        <v>49</v>
      </c>
      <c r="AZ2" s="110">
        <v>50</v>
      </c>
      <c r="BA2" s="110">
        <v>51</v>
      </c>
      <c r="BB2" s="110">
        <v>52</v>
      </c>
      <c r="BC2" s="110">
        <v>53</v>
      </c>
      <c r="BD2" s="110">
        <v>54</v>
      </c>
      <c r="BE2" s="110">
        <v>55</v>
      </c>
      <c r="BF2" s="113">
        <v>56</v>
      </c>
      <c r="BG2" s="110">
        <v>57</v>
      </c>
      <c r="BH2" s="110">
        <v>58</v>
      </c>
      <c r="BI2" s="110">
        <v>59</v>
      </c>
      <c r="BJ2" s="110">
        <v>60</v>
      </c>
      <c r="BK2" s="110">
        <v>61</v>
      </c>
      <c r="BL2" s="110">
        <v>62</v>
      </c>
      <c r="BM2" s="113">
        <v>63</v>
      </c>
      <c r="BN2" s="110">
        <v>64</v>
      </c>
      <c r="BO2" s="15"/>
      <c r="BP2" s="248"/>
      <c r="BQ2" s="271"/>
      <c r="BR2" s="263"/>
      <c r="BS2" s="263"/>
      <c r="BT2" s="263"/>
      <c r="BU2" s="263"/>
      <c r="BV2" s="263"/>
      <c r="BW2" s="263"/>
    </row>
    <row r="3" spans="1:76" s="25" customFormat="1" ht="29.25" customHeight="1" thickBot="1">
      <c r="A3" s="16" t="s">
        <v>32</v>
      </c>
      <c r="B3" s="17" t="s">
        <v>34</v>
      </c>
      <c r="C3" s="18">
        <v>423</v>
      </c>
      <c r="D3" s="19">
        <v>389</v>
      </c>
      <c r="E3" s="19">
        <v>446</v>
      </c>
      <c r="F3" s="19">
        <v>472</v>
      </c>
      <c r="G3" s="19">
        <v>467</v>
      </c>
      <c r="H3" s="19">
        <v>372</v>
      </c>
      <c r="I3" s="114">
        <v>411</v>
      </c>
      <c r="J3" s="111">
        <v>479</v>
      </c>
      <c r="K3" s="19">
        <v>428</v>
      </c>
      <c r="L3" s="19">
        <v>432</v>
      </c>
      <c r="M3" s="19">
        <v>397</v>
      </c>
      <c r="N3" s="19">
        <v>387</v>
      </c>
      <c r="O3" s="19">
        <v>377</v>
      </c>
      <c r="P3" s="114">
        <v>436</v>
      </c>
      <c r="Q3" s="111">
        <v>400</v>
      </c>
      <c r="R3" s="19">
        <v>395</v>
      </c>
      <c r="S3" s="19">
        <v>416</v>
      </c>
      <c r="T3" s="19">
        <v>458</v>
      </c>
      <c r="U3" s="38">
        <v>490</v>
      </c>
      <c r="V3" s="19">
        <v>442</v>
      </c>
      <c r="W3" s="146">
        <v>398</v>
      </c>
      <c r="X3" s="111">
        <v>412</v>
      </c>
      <c r="Y3" s="19">
        <v>445</v>
      </c>
      <c r="Z3" s="19">
        <v>460</v>
      </c>
      <c r="AA3" s="19">
        <v>443</v>
      </c>
      <c r="AB3" s="19">
        <v>394</v>
      </c>
      <c r="AC3" s="19">
        <v>515</v>
      </c>
      <c r="AD3" s="114">
        <v>482</v>
      </c>
      <c r="AE3" s="228" t="s">
        <v>271</v>
      </c>
      <c r="AF3" s="189">
        <v>420</v>
      </c>
      <c r="AG3" s="189">
        <v>452</v>
      </c>
      <c r="AH3" s="189">
        <v>387</v>
      </c>
      <c r="AI3" s="189">
        <v>398</v>
      </c>
      <c r="AJ3" s="189">
        <v>477</v>
      </c>
      <c r="AK3" s="191">
        <v>453</v>
      </c>
      <c r="AL3" s="245">
        <v>487</v>
      </c>
      <c r="AM3" s="19">
        <v>461</v>
      </c>
      <c r="AN3" s="19">
        <v>469</v>
      </c>
      <c r="AO3" s="19">
        <v>418</v>
      </c>
      <c r="AP3" s="251">
        <v>552</v>
      </c>
      <c r="AQ3" s="19">
        <v>469</v>
      </c>
      <c r="AR3" s="114">
        <v>418</v>
      </c>
      <c r="AS3" s="111">
        <v>395</v>
      </c>
      <c r="AT3" s="19">
        <v>450</v>
      </c>
      <c r="AU3" s="19">
        <v>426</v>
      </c>
      <c r="AV3" s="19">
        <v>419</v>
      </c>
      <c r="AW3" s="38">
        <v>477</v>
      </c>
      <c r="AX3" s="19">
        <v>429</v>
      </c>
      <c r="AY3" s="114">
        <v>464</v>
      </c>
      <c r="AZ3" s="111">
        <v>480</v>
      </c>
      <c r="BA3" s="111">
        <v>454</v>
      </c>
      <c r="BB3" s="111">
        <v>424</v>
      </c>
      <c r="BC3" s="111">
        <v>462</v>
      </c>
      <c r="BD3" s="111">
        <v>421</v>
      </c>
      <c r="BE3" s="111">
        <v>511</v>
      </c>
      <c r="BF3" s="114">
        <v>434</v>
      </c>
      <c r="BG3" s="111">
        <v>524</v>
      </c>
      <c r="BH3" s="111">
        <v>441</v>
      </c>
      <c r="BI3" s="111">
        <v>449</v>
      </c>
      <c r="BJ3" s="111"/>
      <c r="BK3" s="111"/>
      <c r="BL3" s="111"/>
      <c r="BM3" s="114"/>
      <c r="BN3" s="111"/>
      <c r="BO3" s="19"/>
      <c r="BP3" s="246"/>
      <c r="BQ3" s="27">
        <f>COUNTA(C3:BP3)</f>
        <v>59</v>
      </c>
      <c r="BR3" s="20">
        <f>SUM(C3:BP3)</f>
        <v>25587</v>
      </c>
      <c r="BS3" s="21">
        <f>BR3/BQ3</f>
        <v>433.67796610169489</v>
      </c>
      <c r="BT3" s="22">
        <v>48</v>
      </c>
      <c r="BU3" s="22">
        <v>0</v>
      </c>
      <c r="BV3" s="22">
        <f>BQ3-BU3-BT3</f>
        <v>11</v>
      </c>
      <c r="BW3" s="23">
        <f>2*BT3+1*BU3</f>
        <v>96</v>
      </c>
      <c r="BX3" s="24"/>
    </row>
    <row r="4" spans="1:76" s="25" customFormat="1" ht="30" customHeight="1" thickBot="1">
      <c r="A4" s="16" t="s">
        <v>33</v>
      </c>
      <c r="B4" s="17" t="s">
        <v>76</v>
      </c>
      <c r="C4" s="18">
        <v>432</v>
      </c>
      <c r="D4" s="19">
        <v>390</v>
      </c>
      <c r="E4" s="19">
        <v>441</v>
      </c>
      <c r="F4" s="19">
        <v>385</v>
      </c>
      <c r="G4" s="38">
        <v>498</v>
      </c>
      <c r="H4" s="19">
        <v>406</v>
      </c>
      <c r="I4" s="114">
        <v>459</v>
      </c>
      <c r="J4" s="111">
        <v>476</v>
      </c>
      <c r="K4" s="19">
        <v>393</v>
      </c>
      <c r="L4" s="19">
        <v>480</v>
      </c>
      <c r="M4" s="19">
        <v>478</v>
      </c>
      <c r="N4" s="19">
        <v>422</v>
      </c>
      <c r="O4" s="19">
        <v>478</v>
      </c>
      <c r="P4" s="114">
        <v>408</v>
      </c>
      <c r="Q4" s="111">
        <v>450</v>
      </c>
      <c r="R4" s="19">
        <v>427</v>
      </c>
      <c r="S4" s="19">
        <v>441</v>
      </c>
      <c r="T4" s="19">
        <v>445</v>
      </c>
      <c r="U4" s="19">
        <v>487</v>
      </c>
      <c r="V4" s="19">
        <v>400</v>
      </c>
      <c r="W4" s="114">
        <v>430</v>
      </c>
      <c r="X4" s="111">
        <v>403</v>
      </c>
      <c r="Y4" s="19">
        <v>453</v>
      </c>
      <c r="Z4" s="19">
        <v>412</v>
      </c>
      <c r="AA4" s="19">
        <v>466</v>
      </c>
      <c r="AB4" s="19">
        <v>427</v>
      </c>
      <c r="AC4" s="19">
        <v>397</v>
      </c>
      <c r="AD4" s="114">
        <v>452</v>
      </c>
      <c r="AE4" s="189">
        <v>386</v>
      </c>
      <c r="AF4" s="189">
        <v>549</v>
      </c>
      <c r="AG4" s="189">
        <v>418</v>
      </c>
      <c r="AH4" s="189">
        <v>410</v>
      </c>
      <c r="AI4" s="189">
        <v>462</v>
      </c>
      <c r="AJ4" s="189">
        <v>450</v>
      </c>
      <c r="AK4" s="191">
        <v>403</v>
      </c>
      <c r="AL4" s="238">
        <v>435</v>
      </c>
      <c r="AM4" s="26">
        <v>405</v>
      </c>
      <c r="AN4" s="26">
        <v>428</v>
      </c>
      <c r="AO4" s="26">
        <v>399</v>
      </c>
      <c r="AP4" s="26">
        <v>377</v>
      </c>
      <c r="AQ4" s="26">
        <v>474</v>
      </c>
      <c r="AR4" s="191">
        <v>478</v>
      </c>
      <c r="AS4" s="189">
        <v>456</v>
      </c>
      <c r="AT4" s="26">
        <v>430</v>
      </c>
      <c r="AU4" s="26">
        <v>425</v>
      </c>
      <c r="AV4" s="26">
        <v>399</v>
      </c>
      <c r="AW4" s="26">
        <v>410</v>
      </c>
      <c r="AX4" s="26">
        <v>388</v>
      </c>
      <c r="AY4" s="191">
        <v>406</v>
      </c>
      <c r="AZ4" s="189">
        <v>375</v>
      </c>
      <c r="BA4" s="189">
        <v>422</v>
      </c>
      <c r="BB4" s="189">
        <v>428</v>
      </c>
      <c r="BC4" s="189">
        <v>364</v>
      </c>
      <c r="BD4" s="189">
        <v>438</v>
      </c>
      <c r="BE4" s="189">
        <v>429</v>
      </c>
      <c r="BF4" s="191">
        <v>435</v>
      </c>
      <c r="BG4" s="189">
        <v>397</v>
      </c>
      <c r="BH4" s="189">
        <v>487</v>
      </c>
      <c r="BI4" s="189">
        <v>449</v>
      </c>
      <c r="BJ4" s="189"/>
      <c r="BK4" s="189"/>
      <c r="BL4" s="189"/>
      <c r="BM4" s="191"/>
      <c r="BN4" s="189"/>
      <c r="BO4" s="26"/>
      <c r="BP4" s="239"/>
      <c r="BQ4" s="37">
        <f>COUNTA(C4:BP4)</f>
        <v>59</v>
      </c>
      <c r="BR4" s="20">
        <f>SUM(C4:BP4)</f>
        <v>25448</v>
      </c>
      <c r="BS4" s="21">
        <f>BR4/BQ4</f>
        <v>431.32203389830511</v>
      </c>
      <c r="BT4" s="22">
        <v>44</v>
      </c>
      <c r="BU4" s="22">
        <v>0</v>
      </c>
      <c r="BV4" s="22">
        <f>BQ4-BU4-BT4</f>
        <v>15</v>
      </c>
      <c r="BW4" s="23">
        <f>2*BT4+1*BU4</f>
        <v>88</v>
      </c>
    </row>
    <row r="5" spans="1:76" s="25" customFormat="1" ht="30" customHeight="1" thickBot="1">
      <c r="A5" s="28" t="s">
        <v>35</v>
      </c>
      <c r="B5" s="17" t="s">
        <v>74</v>
      </c>
      <c r="C5" s="18">
        <v>384</v>
      </c>
      <c r="D5" s="19">
        <v>412</v>
      </c>
      <c r="E5" s="19">
        <v>460</v>
      </c>
      <c r="F5" s="19">
        <v>440</v>
      </c>
      <c r="G5" s="19">
        <v>388</v>
      </c>
      <c r="H5" s="19">
        <v>409</v>
      </c>
      <c r="I5" s="114">
        <v>398</v>
      </c>
      <c r="J5" s="111">
        <v>380</v>
      </c>
      <c r="K5" s="19">
        <v>446</v>
      </c>
      <c r="L5" s="19">
        <v>501</v>
      </c>
      <c r="M5" s="19">
        <v>413</v>
      </c>
      <c r="N5" s="19">
        <v>435</v>
      </c>
      <c r="O5" s="19">
        <v>445</v>
      </c>
      <c r="P5" s="114">
        <v>370</v>
      </c>
      <c r="Q5" s="111">
        <v>435</v>
      </c>
      <c r="R5" s="19">
        <v>390</v>
      </c>
      <c r="S5" s="19">
        <v>386</v>
      </c>
      <c r="T5" s="19">
        <v>410</v>
      </c>
      <c r="U5" s="19">
        <v>413</v>
      </c>
      <c r="V5" s="19">
        <v>408</v>
      </c>
      <c r="W5" s="114">
        <v>450</v>
      </c>
      <c r="X5" s="111">
        <v>368</v>
      </c>
      <c r="Y5" s="19">
        <v>385</v>
      </c>
      <c r="Z5" s="19">
        <v>373</v>
      </c>
      <c r="AA5" s="19">
        <v>455</v>
      </c>
      <c r="AB5" s="19">
        <v>487</v>
      </c>
      <c r="AC5" s="19">
        <v>407</v>
      </c>
      <c r="AD5" s="114">
        <v>485</v>
      </c>
      <c r="AE5" s="111">
        <v>389</v>
      </c>
      <c r="AF5" s="111">
        <v>386</v>
      </c>
      <c r="AG5" s="111">
        <v>447</v>
      </c>
      <c r="AH5" s="111">
        <v>385</v>
      </c>
      <c r="AI5" s="111">
        <v>382</v>
      </c>
      <c r="AJ5" s="111">
        <v>387</v>
      </c>
      <c r="AK5" s="114">
        <v>396</v>
      </c>
      <c r="AL5" s="238">
        <v>402</v>
      </c>
      <c r="AM5" s="26">
        <v>391</v>
      </c>
      <c r="AN5" s="26">
        <v>370</v>
      </c>
      <c r="AO5" s="26">
        <v>367</v>
      </c>
      <c r="AP5" s="26">
        <v>436</v>
      </c>
      <c r="AQ5" s="26">
        <v>343</v>
      </c>
      <c r="AR5" s="191">
        <v>466</v>
      </c>
      <c r="AS5" s="189">
        <v>399</v>
      </c>
      <c r="AT5" s="26">
        <v>448</v>
      </c>
      <c r="AU5" s="26">
        <v>404</v>
      </c>
      <c r="AV5" s="26">
        <v>401</v>
      </c>
      <c r="AW5" s="26">
        <v>376</v>
      </c>
      <c r="AX5" s="26">
        <v>406</v>
      </c>
      <c r="AY5" s="191">
        <v>404</v>
      </c>
      <c r="AZ5" s="189">
        <v>415</v>
      </c>
      <c r="BA5" s="189">
        <v>402</v>
      </c>
      <c r="BB5" s="189">
        <v>402</v>
      </c>
      <c r="BC5" s="189">
        <v>402</v>
      </c>
      <c r="BD5" s="189">
        <v>442</v>
      </c>
      <c r="BE5" s="189">
        <v>413</v>
      </c>
      <c r="BF5" s="191">
        <v>369</v>
      </c>
      <c r="BG5" s="189">
        <v>400</v>
      </c>
      <c r="BH5" s="189">
        <v>379</v>
      </c>
      <c r="BI5" s="189">
        <v>388</v>
      </c>
      <c r="BJ5" s="189"/>
      <c r="BK5" s="189"/>
      <c r="BL5" s="189"/>
      <c r="BM5" s="191"/>
      <c r="BN5" s="189"/>
      <c r="BO5" s="26"/>
      <c r="BP5" s="239"/>
      <c r="BQ5" s="36">
        <f>COUNTA(C5:BP5)</f>
        <v>59</v>
      </c>
      <c r="BR5" s="20">
        <f>SUM(C5:BP5)</f>
        <v>24130</v>
      </c>
      <c r="BS5" s="21">
        <f>BR5/BQ5</f>
        <v>408.9830508474576</v>
      </c>
      <c r="BT5" s="22">
        <v>39</v>
      </c>
      <c r="BU5" s="22">
        <v>0</v>
      </c>
      <c r="BV5" s="22">
        <f>BQ5-BU5-BT5</f>
        <v>20</v>
      </c>
      <c r="BW5" s="23">
        <f>2*BT5+1*BU5</f>
        <v>78</v>
      </c>
    </row>
    <row r="6" spans="1:76" s="25" customFormat="1" ht="30" customHeight="1" thickBot="1">
      <c r="A6" s="28" t="s">
        <v>36</v>
      </c>
      <c r="B6" s="31" t="s">
        <v>75</v>
      </c>
      <c r="C6" s="32">
        <v>388</v>
      </c>
      <c r="D6" s="30">
        <v>379</v>
      </c>
      <c r="E6" s="30">
        <v>426</v>
      </c>
      <c r="F6" s="30">
        <v>445</v>
      </c>
      <c r="G6" s="30">
        <v>436</v>
      </c>
      <c r="H6" s="30">
        <v>432</v>
      </c>
      <c r="I6" s="115">
        <v>454</v>
      </c>
      <c r="J6" s="112">
        <v>374</v>
      </c>
      <c r="K6" s="30">
        <v>471</v>
      </c>
      <c r="L6" s="30">
        <v>379</v>
      </c>
      <c r="M6" s="30">
        <v>472</v>
      </c>
      <c r="N6" s="30">
        <v>504</v>
      </c>
      <c r="O6" s="30">
        <v>409</v>
      </c>
      <c r="P6" s="115">
        <v>445</v>
      </c>
      <c r="Q6" s="112">
        <v>393</v>
      </c>
      <c r="R6" s="30">
        <v>377</v>
      </c>
      <c r="S6" s="30">
        <v>392</v>
      </c>
      <c r="T6" s="30">
        <v>480</v>
      </c>
      <c r="U6" s="30">
        <v>401</v>
      </c>
      <c r="V6" s="30">
        <v>473</v>
      </c>
      <c r="W6" s="115">
        <v>397</v>
      </c>
      <c r="X6" s="112">
        <v>452</v>
      </c>
      <c r="Y6" s="30">
        <v>410</v>
      </c>
      <c r="Z6" s="30">
        <v>410</v>
      </c>
      <c r="AA6" s="30">
        <v>423</v>
      </c>
      <c r="AB6" s="30">
        <v>364</v>
      </c>
      <c r="AC6" s="30">
        <v>400</v>
      </c>
      <c r="AD6" s="115">
        <v>449</v>
      </c>
      <c r="AE6" s="112">
        <v>361</v>
      </c>
      <c r="AF6" s="112">
        <v>451</v>
      </c>
      <c r="AG6" s="112">
        <v>403</v>
      </c>
      <c r="AH6" s="112">
        <v>395</v>
      </c>
      <c r="AI6" s="112">
        <v>413</v>
      </c>
      <c r="AJ6" s="112">
        <v>494</v>
      </c>
      <c r="AK6" s="115">
        <v>417</v>
      </c>
      <c r="AL6" s="238">
        <v>398</v>
      </c>
      <c r="AM6" s="26">
        <v>386</v>
      </c>
      <c r="AN6" s="26">
        <v>346</v>
      </c>
      <c r="AO6" s="26">
        <v>443</v>
      </c>
      <c r="AP6" s="26">
        <v>400</v>
      </c>
      <c r="AQ6" s="26">
        <v>412</v>
      </c>
      <c r="AR6" s="191">
        <v>425</v>
      </c>
      <c r="AS6" s="189">
        <v>466</v>
      </c>
      <c r="AT6" s="26">
        <v>366</v>
      </c>
      <c r="AU6" s="26">
        <v>461</v>
      </c>
      <c r="AV6" s="26">
        <v>440</v>
      </c>
      <c r="AW6" s="26">
        <v>439</v>
      </c>
      <c r="AX6" s="26">
        <v>428</v>
      </c>
      <c r="AY6" s="191">
        <v>398</v>
      </c>
      <c r="AZ6" s="189">
        <v>417</v>
      </c>
      <c r="BA6" s="189">
        <v>399</v>
      </c>
      <c r="BB6" s="189">
        <v>362</v>
      </c>
      <c r="BC6" s="189">
        <v>412</v>
      </c>
      <c r="BD6" s="189">
        <v>422</v>
      </c>
      <c r="BE6" s="189">
        <v>326</v>
      </c>
      <c r="BF6" s="191">
        <v>332</v>
      </c>
      <c r="BG6" s="189">
        <v>395</v>
      </c>
      <c r="BH6" s="189">
        <v>397</v>
      </c>
      <c r="BI6" s="189">
        <v>464</v>
      </c>
      <c r="BJ6" s="189"/>
      <c r="BK6" s="189"/>
      <c r="BL6" s="189"/>
      <c r="BM6" s="191"/>
      <c r="BN6" s="189"/>
      <c r="BO6" s="26"/>
      <c r="BP6" s="239"/>
      <c r="BQ6" s="33">
        <f>COUNTA(C6:BP6)</f>
        <v>59</v>
      </c>
      <c r="BR6" s="34">
        <f>SUM(C6:BP6)</f>
        <v>24503</v>
      </c>
      <c r="BS6" s="35">
        <f>BR6/BQ6</f>
        <v>415.30508474576271</v>
      </c>
      <c r="BT6" s="22">
        <v>37</v>
      </c>
      <c r="BU6" s="22">
        <v>0</v>
      </c>
      <c r="BV6" s="22">
        <f>BQ6-BU6-BT6</f>
        <v>22</v>
      </c>
      <c r="BW6" s="23">
        <f>2*BT6+1*BU6</f>
        <v>74</v>
      </c>
    </row>
    <row r="7" spans="1:76" s="25" customFormat="1" ht="30" customHeight="1" thickBot="1">
      <c r="A7" s="16" t="s">
        <v>37</v>
      </c>
      <c r="B7" s="117" t="s">
        <v>328</v>
      </c>
      <c r="C7" s="208">
        <v>380</v>
      </c>
      <c r="D7" s="210">
        <v>347</v>
      </c>
      <c r="E7" s="210">
        <v>325</v>
      </c>
      <c r="F7" s="210">
        <v>368</v>
      </c>
      <c r="G7" s="210">
        <v>382</v>
      </c>
      <c r="H7" s="210">
        <v>387</v>
      </c>
      <c r="I7" s="212">
        <v>314</v>
      </c>
      <c r="J7" s="214">
        <v>420</v>
      </c>
      <c r="K7" s="210">
        <v>412</v>
      </c>
      <c r="L7" s="210">
        <v>315</v>
      </c>
      <c r="M7" s="210">
        <v>351</v>
      </c>
      <c r="N7" s="210">
        <v>372</v>
      </c>
      <c r="O7" s="210">
        <v>308</v>
      </c>
      <c r="P7" s="212">
        <v>381</v>
      </c>
      <c r="Q7" s="214">
        <v>389</v>
      </c>
      <c r="R7" s="210">
        <v>421</v>
      </c>
      <c r="S7" s="210">
        <v>327</v>
      </c>
      <c r="T7" s="210">
        <v>434</v>
      </c>
      <c r="U7" s="210">
        <v>403</v>
      </c>
      <c r="V7" s="210">
        <v>362</v>
      </c>
      <c r="W7" s="212">
        <v>425</v>
      </c>
      <c r="X7" s="214">
        <v>342</v>
      </c>
      <c r="Y7" s="210">
        <v>349</v>
      </c>
      <c r="Z7" s="210">
        <v>436</v>
      </c>
      <c r="AA7" s="210">
        <v>373</v>
      </c>
      <c r="AB7" s="210">
        <v>347</v>
      </c>
      <c r="AC7" s="210">
        <v>393</v>
      </c>
      <c r="AD7" s="212">
        <v>367</v>
      </c>
      <c r="AE7" s="214">
        <v>362</v>
      </c>
      <c r="AF7" s="214">
        <v>406</v>
      </c>
      <c r="AG7" s="214">
        <v>376</v>
      </c>
      <c r="AH7" s="214">
        <v>362</v>
      </c>
      <c r="AI7" s="214">
        <v>389</v>
      </c>
      <c r="AJ7" s="214">
        <v>331</v>
      </c>
      <c r="AK7" s="212">
        <v>370</v>
      </c>
      <c r="AL7" s="240">
        <v>430</v>
      </c>
      <c r="AM7" s="241">
        <v>369</v>
      </c>
      <c r="AN7" s="241">
        <v>411</v>
      </c>
      <c r="AO7" s="241">
        <v>337</v>
      </c>
      <c r="AP7" s="241">
        <v>424</v>
      </c>
      <c r="AQ7" s="241">
        <v>403</v>
      </c>
      <c r="AR7" s="250">
        <v>406</v>
      </c>
      <c r="AS7" s="249">
        <v>374</v>
      </c>
      <c r="AT7" s="241">
        <v>375</v>
      </c>
      <c r="AU7" s="241">
        <v>322</v>
      </c>
      <c r="AV7" s="241">
        <v>385</v>
      </c>
      <c r="AW7" s="241">
        <v>390</v>
      </c>
      <c r="AX7" s="241">
        <v>406</v>
      </c>
      <c r="AY7" s="250">
        <v>318</v>
      </c>
      <c r="AZ7" s="249">
        <v>379</v>
      </c>
      <c r="BA7" s="249">
        <v>390</v>
      </c>
      <c r="BB7" s="249">
        <v>389</v>
      </c>
      <c r="BC7" s="249">
        <v>369</v>
      </c>
      <c r="BD7" s="249">
        <v>398</v>
      </c>
      <c r="BE7" s="249">
        <v>451</v>
      </c>
      <c r="BF7" s="250">
        <v>345</v>
      </c>
      <c r="BG7" s="249">
        <v>343</v>
      </c>
      <c r="BH7" s="249">
        <v>334</v>
      </c>
      <c r="BI7" s="249">
        <v>400</v>
      </c>
      <c r="BJ7" s="249"/>
      <c r="BK7" s="249"/>
      <c r="BL7" s="249"/>
      <c r="BM7" s="250"/>
      <c r="BN7" s="249"/>
      <c r="BO7" s="241"/>
      <c r="BP7" s="242"/>
      <c r="BQ7" s="216">
        <f>COUNTA(C7:BP7)</f>
        <v>59</v>
      </c>
      <c r="BR7" s="218">
        <f>SUM(C7:BP7)</f>
        <v>22174</v>
      </c>
      <c r="BS7" s="35">
        <f>BR7/BQ7</f>
        <v>375.83050847457628</v>
      </c>
      <c r="BT7" s="77">
        <v>20</v>
      </c>
      <c r="BU7" s="77">
        <v>0</v>
      </c>
      <c r="BV7" s="77">
        <f>BQ7-BU7-BT7</f>
        <v>39</v>
      </c>
      <c r="BW7" s="23">
        <f>2*BT7+1*BU7</f>
        <v>40</v>
      </c>
    </row>
    <row r="8" spans="1:76" s="25" customFormat="1" ht="30" customHeight="1" thickBot="1">
      <c r="A8" s="16" t="s">
        <v>38</v>
      </c>
      <c r="B8" s="73" t="s">
        <v>329</v>
      </c>
      <c r="C8" s="32">
        <v>388</v>
      </c>
      <c r="D8" s="30">
        <v>289</v>
      </c>
      <c r="E8" s="30">
        <v>359</v>
      </c>
      <c r="F8" s="30">
        <v>296</v>
      </c>
      <c r="G8" s="30">
        <v>339</v>
      </c>
      <c r="H8" s="30">
        <v>306</v>
      </c>
      <c r="I8" s="115">
        <v>344</v>
      </c>
      <c r="J8" s="112">
        <v>342</v>
      </c>
      <c r="K8" s="30">
        <v>310</v>
      </c>
      <c r="L8" s="30">
        <v>338</v>
      </c>
      <c r="M8" s="30">
        <v>388</v>
      </c>
      <c r="N8" s="30">
        <v>369</v>
      </c>
      <c r="O8" s="30">
        <v>379</v>
      </c>
      <c r="P8" s="115">
        <v>367</v>
      </c>
      <c r="Q8" s="112">
        <v>330</v>
      </c>
      <c r="R8" s="30">
        <v>345</v>
      </c>
      <c r="S8" s="30">
        <v>363</v>
      </c>
      <c r="T8" s="30">
        <v>380</v>
      </c>
      <c r="U8" s="30">
        <v>424</v>
      </c>
      <c r="V8" s="30">
        <v>397</v>
      </c>
      <c r="W8" s="115">
        <v>325</v>
      </c>
      <c r="X8" s="112">
        <v>399</v>
      </c>
      <c r="Y8" s="30">
        <v>387</v>
      </c>
      <c r="Z8" s="30">
        <v>400</v>
      </c>
      <c r="AA8" s="30">
        <v>399</v>
      </c>
      <c r="AB8" s="30">
        <v>349</v>
      </c>
      <c r="AC8" s="30">
        <v>354</v>
      </c>
      <c r="AD8" s="115">
        <v>303</v>
      </c>
      <c r="AE8" s="112">
        <v>338</v>
      </c>
      <c r="AF8" s="112">
        <v>286</v>
      </c>
      <c r="AG8" s="112">
        <v>475</v>
      </c>
      <c r="AH8" s="112">
        <v>318</v>
      </c>
      <c r="AI8" s="112">
        <v>392</v>
      </c>
      <c r="AJ8" s="112">
        <v>324</v>
      </c>
      <c r="AK8" s="115">
        <v>339</v>
      </c>
      <c r="AL8" s="238">
        <v>379</v>
      </c>
      <c r="AM8" s="26">
        <v>420</v>
      </c>
      <c r="AN8" s="26">
        <v>393</v>
      </c>
      <c r="AO8" s="26">
        <v>361</v>
      </c>
      <c r="AP8" s="26">
        <v>395</v>
      </c>
      <c r="AQ8" s="26">
        <v>403</v>
      </c>
      <c r="AR8" s="191">
        <v>327</v>
      </c>
      <c r="AS8" s="189">
        <v>314</v>
      </c>
      <c r="AT8" s="26">
        <v>386</v>
      </c>
      <c r="AU8" s="26">
        <v>360</v>
      </c>
      <c r="AV8" s="26">
        <v>359</v>
      </c>
      <c r="AW8" s="26">
        <v>389</v>
      </c>
      <c r="AX8" s="26">
        <v>334</v>
      </c>
      <c r="AY8" s="191">
        <v>347</v>
      </c>
      <c r="AZ8" s="189">
        <v>410</v>
      </c>
      <c r="BA8" s="189">
        <v>388</v>
      </c>
      <c r="BB8" s="189">
        <v>334</v>
      </c>
      <c r="BC8" s="189">
        <v>382</v>
      </c>
      <c r="BD8" s="189">
        <v>425</v>
      </c>
      <c r="BE8" s="189">
        <v>385</v>
      </c>
      <c r="BF8" s="191">
        <v>404</v>
      </c>
      <c r="BG8" s="189">
        <v>360</v>
      </c>
      <c r="BH8" s="189">
        <v>461</v>
      </c>
      <c r="BI8" s="189">
        <v>374</v>
      </c>
      <c r="BJ8" s="189"/>
      <c r="BK8" s="189"/>
      <c r="BL8" s="189"/>
      <c r="BM8" s="191"/>
      <c r="BN8" s="189"/>
      <c r="BO8" s="26"/>
      <c r="BP8" s="239"/>
      <c r="BQ8" s="33">
        <f>COUNTA(C8:BP8)</f>
        <v>59</v>
      </c>
      <c r="BR8" s="34">
        <f>SUM(C8:BP8)</f>
        <v>21531</v>
      </c>
      <c r="BS8" s="35">
        <f>BR8/BQ8</f>
        <v>364.93220338983053</v>
      </c>
      <c r="BT8" s="22">
        <v>17</v>
      </c>
      <c r="BU8" s="22">
        <v>1</v>
      </c>
      <c r="BV8" s="22">
        <f>BQ8-BU8-BT8</f>
        <v>41</v>
      </c>
      <c r="BW8" s="23">
        <f>2*BT8+1*BU8</f>
        <v>35</v>
      </c>
    </row>
    <row r="9" spans="1:76" s="25" customFormat="1" ht="30" customHeight="1" thickBot="1">
      <c r="A9" s="16" t="s">
        <v>77</v>
      </c>
      <c r="B9" s="73" t="s">
        <v>40</v>
      </c>
      <c r="C9" s="190">
        <v>403</v>
      </c>
      <c r="D9" s="26">
        <v>333</v>
      </c>
      <c r="E9" s="26">
        <v>349</v>
      </c>
      <c r="F9" s="26">
        <v>370</v>
      </c>
      <c r="G9" s="26">
        <v>323</v>
      </c>
      <c r="H9" s="26">
        <v>333</v>
      </c>
      <c r="I9" s="191">
        <v>400</v>
      </c>
      <c r="J9" s="189">
        <v>377</v>
      </c>
      <c r="K9" s="26">
        <v>357</v>
      </c>
      <c r="L9" s="26">
        <v>350</v>
      </c>
      <c r="M9" s="26">
        <v>355</v>
      </c>
      <c r="N9" s="26">
        <v>333</v>
      </c>
      <c r="O9" s="26">
        <v>344</v>
      </c>
      <c r="P9" s="191">
        <v>426</v>
      </c>
      <c r="Q9" s="189">
        <v>326</v>
      </c>
      <c r="R9" s="26">
        <v>382</v>
      </c>
      <c r="S9" s="26">
        <v>277</v>
      </c>
      <c r="T9" s="26">
        <v>396</v>
      </c>
      <c r="U9" s="26">
        <v>357</v>
      </c>
      <c r="V9" s="26">
        <v>348</v>
      </c>
      <c r="W9" s="191">
        <v>437</v>
      </c>
      <c r="X9" s="189">
        <v>328</v>
      </c>
      <c r="Y9" s="26">
        <v>354</v>
      </c>
      <c r="Z9" s="26">
        <v>391</v>
      </c>
      <c r="AA9" s="26">
        <v>473</v>
      </c>
      <c r="AB9" s="26">
        <v>364</v>
      </c>
      <c r="AC9" s="26">
        <v>364</v>
      </c>
      <c r="AD9" s="191">
        <v>303</v>
      </c>
      <c r="AE9" s="189">
        <v>402</v>
      </c>
      <c r="AF9" s="189">
        <v>368</v>
      </c>
      <c r="AG9" s="189">
        <v>386</v>
      </c>
      <c r="AH9" s="189">
        <v>326</v>
      </c>
      <c r="AI9" s="189">
        <v>352</v>
      </c>
      <c r="AJ9" s="189">
        <v>427</v>
      </c>
      <c r="AK9" s="191">
        <v>353</v>
      </c>
      <c r="AL9" s="238">
        <v>306</v>
      </c>
      <c r="AM9" s="26">
        <v>333</v>
      </c>
      <c r="AN9" s="26">
        <v>370</v>
      </c>
      <c r="AO9" s="26">
        <v>266</v>
      </c>
      <c r="AP9" s="26">
        <v>317</v>
      </c>
      <c r="AQ9" s="26">
        <v>294</v>
      </c>
      <c r="AR9" s="191">
        <v>423</v>
      </c>
      <c r="AS9" s="189">
        <v>356</v>
      </c>
      <c r="AT9" s="26">
        <v>340</v>
      </c>
      <c r="AU9" s="26">
        <v>416</v>
      </c>
      <c r="AV9" s="26">
        <v>375</v>
      </c>
      <c r="AW9" s="26">
        <v>291</v>
      </c>
      <c r="AX9" s="26">
        <v>392</v>
      </c>
      <c r="AY9" s="191">
        <v>335</v>
      </c>
      <c r="AZ9" s="189">
        <v>403</v>
      </c>
      <c r="BA9" s="189">
        <v>370</v>
      </c>
      <c r="BB9" s="189">
        <v>352</v>
      </c>
      <c r="BC9" s="189">
        <v>382</v>
      </c>
      <c r="BD9" s="189">
        <v>307</v>
      </c>
      <c r="BE9" s="189">
        <v>329</v>
      </c>
      <c r="BF9" s="191">
        <v>324</v>
      </c>
      <c r="BG9" s="189">
        <v>328</v>
      </c>
      <c r="BH9" s="189">
        <v>341</v>
      </c>
      <c r="BI9" s="189">
        <v>440</v>
      </c>
      <c r="BJ9" s="189">
        <v>364</v>
      </c>
      <c r="BK9" s="189"/>
      <c r="BL9" s="189"/>
      <c r="BM9" s="191"/>
      <c r="BN9" s="189"/>
      <c r="BO9" s="26"/>
      <c r="BP9" s="239"/>
      <c r="BQ9" s="36">
        <f>COUNTA(C9:BP9)</f>
        <v>60</v>
      </c>
      <c r="BR9" s="192">
        <f>SUM(C9:BP9)</f>
        <v>21521</v>
      </c>
      <c r="BS9" s="74">
        <f>BR9/BQ9</f>
        <v>358.68333333333334</v>
      </c>
      <c r="BT9" s="22">
        <v>17</v>
      </c>
      <c r="BU9" s="22">
        <v>1</v>
      </c>
      <c r="BV9" s="22">
        <f>BQ9-BU9-BT9</f>
        <v>42</v>
      </c>
      <c r="BW9" s="23">
        <f>2*BT9+1*BU9</f>
        <v>35</v>
      </c>
    </row>
    <row r="10" spans="1:76" s="25" customFormat="1" ht="30" customHeight="1" thickBot="1">
      <c r="A10" s="29" t="s">
        <v>84</v>
      </c>
      <c r="B10" s="116" t="s">
        <v>39</v>
      </c>
      <c r="C10" s="207">
        <v>334</v>
      </c>
      <c r="D10" s="209">
        <v>341</v>
      </c>
      <c r="E10" s="209">
        <v>308</v>
      </c>
      <c r="F10" s="209">
        <v>339</v>
      </c>
      <c r="G10" s="209">
        <v>350</v>
      </c>
      <c r="H10" s="209">
        <v>347</v>
      </c>
      <c r="I10" s="211">
        <v>342</v>
      </c>
      <c r="J10" s="213">
        <v>339</v>
      </c>
      <c r="K10" s="209">
        <v>423</v>
      </c>
      <c r="L10" s="209">
        <v>308</v>
      </c>
      <c r="M10" s="209">
        <v>323</v>
      </c>
      <c r="N10" s="209">
        <v>343</v>
      </c>
      <c r="O10" s="209">
        <v>382</v>
      </c>
      <c r="P10" s="211">
        <v>396</v>
      </c>
      <c r="Q10" s="213">
        <v>311</v>
      </c>
      <c r="R10" s="209">
        <v>448</v>
      </c>
      <c r="S10" s="209">
        <v>401</v>
      </c>
      <c r="T10" s="209">
        <v>331</v>
      </c>
      <c r="U10" s="209">
        <v>407</v>
      </c>
      <c r="V10" s="209">
        <v>334</v>
      </c>
      <c r="W10" s="211">
        <v>312</v>
      </c>
      <c r="X10" s="213">
        <v>346</v>
      </c>
      <c r="Y10" s="209">
        <v>295</v>
      </c>
      <c r="Z10" s="209">
        <v>359</v>
      </c>
      <c r="AA10" s="209">
        <v>416</v>
      </c>
      <c r="AB10" s="209">
        <v>317</v>
      </c>
      <c r="AC10" s="209">
        <v>319</v>
      </c>
      <c r="AD10" s="211">
        <v>412</v>
      </c>
      <c r="AE10" s="213">
        <v>412</v>
      </c>
      <c r="AF10" s="213">
        <v>352</v>
      </c>
      <c r="AG10" s="213">
        <v>414</v>
      </c>
      <c r="AH10" s="213">
        <v>378</v>
      </c>
      <c r="AI10" s="213">
        <v>301</v>
      </c>
      <c r="AJ10" s="213">
        <v>360</v>
      </c>
      <c r="AK10" s="211">
        <v>372</v>
      </c>
      <c r="AL10" s="243">
        <v>375</v>
      </c>
      <c r="AM10" s="209">
        <v>364</v>
      </c>
      <c r="AN10" s="209">
        <v>419</v>
      </c>
      <c r="AO10" s="209">
        <v>386</v>
      </c>
      <c r="AP10" s="209">
        <v>422</v>
      </c>
      <c r="AQ10" s="209">
        <v>332</v>
      </c>
      <c r="AR10" s="211">
        <v>342</v>
      </c>
      <c r="AS10" s="213">
        <v>350</v>
      </c>
      <c r="AT10" s="209">
        <v>334</v>
      </c>
      <c r="AU10" s="209">
        <v>403</v>
      </c>
      <c r="AV10" s="209">
        <v>359</v>
      </c>
      <c r="AW10" s="209">
        <v>330</v>
      </c>
      <c r="AX10" s="209">
        <v>375</v>
      </c>
      <c r="AY10" s="211">
        <v>381</v>
      </c>
      <c r="AZ10" s="213">
        <v>359</v>
      </c>
      <c r="BA10" s="213">
        <v>347</v>
      </c>
      <c r="BB10" s="213">
        <v>422</v>
      </c>
      <c r="BC10" s="213">
        <v>377</v>
      </c>
      <c r="BD10" s="213">
        <v>429</v>
      </c>
      <c r="BE10" s="213">
        <v>367</v>
      </c>
      <c r="BF10" s="211">
        <v>387</v>
      </c>
      <c r="BG10" s="213">
        <v>357</v>
      </c>
      <c r="BH10" s="213">
        <v>377</v>
      </c>
      <c r="BI10" s="213"/>
      <c r="BJ10" s="213"/>
      <c r="BK10" s="213"/>
      <c r="BL10" s="213"/>
      <c r="BM10" s="211"/>
      <c r="BN10" s="213"/>
      <c r="BO10" s="209"/>
      <c r="BP10" s="244"/>
      <c r="BQ10" s="215">
        <f>COUNTA(C10:BP10)</f>
        <v>58</v>
      </c>
      <c r="BR10" s="217">
        <f>SUM(C10:BP10)</f>
        <v>21066</v>
      </c>
      <c r="BS10" s="78">
        <f>BR10/BQ10</f>
        <v>363.20689655172413</v>
      </c>
      <c r="BT10" s="22">
        <v>13</v>
      </c>
      <c r="BU10" s="22">
        <v>0</v>
      </c>
      <c r="BV10" s="22">
        <f>BQ10-BU10-BT10</f>
        <v>45</v>
      </c>
      <c r="BW10" s="23">
        <f>2*BT10+1*BU10</f>
        <v>26</v>
      </c>
    </row>
    <row r="11" spans="1:76" ht="37.5" customHeight="1">
      <c r="BQ11" s="71">
        <f>SUM(BQ3:BQ10)</f>
        <v>472</v>
      </c>
      <c r="BR11" s="72"/>
      <c r="BS11" s="72"/>
      <c r="BT11" s="71">
        <f>SUM(BT3:BT10)</f>
        <v>235</v>
      </c>
      <c r="BU11" s="71">
        <f>SUM(BU3:BU10)</f>
        <v>2</v>
      </c>
      <c r="BV11" s="71">
        <f>SUM(BV3:BV10)</f>
        <v>235</v>
      </c>
      <c r="BW11" s="71">
        <f>BT11+BU11+BV11</f>
        <v>472</v>
      </c>
    </row>
    <row r="12" spans="1:76" ht="11.25" customHeight="1">
      <c r="BS12" s="62"/>
      <c r="BT12" s="62"/>
    </row>
    <row r="13" spans="1:76" hidden="1"/>
    <row r="14" spans="1:76" ht="48" customHeight="1" thickBot="1">
      <c r="B14" s="158" t="s">
        <v>413</v>
      </c>
    </row>
    <row r="15" spans="1:76" ht="25.5" customHeight="1">
      <c r="A15" s="147" t="s">
        <v>32</v>
      </c>
      <c r="B15" s="148" t="s">
        <v>34</v>
      </c>
      <c r="C15" s="149">
        <v>431.66071428571428</v>
      </c>
      <c r="D15" s="150">
        <v>45</v>
      </c>
      <c r="E15" s="150">
        <v>0</v>
      </c>
      <c r="F15" s="150">
        <v>11</v>
      </c>
      <c r="G15" s="151">
        <v>90</v>
      </c>
    </row>
    <row r="16" spans="1:76" ht="25.5" customHeight="1">
      <c r="A16" s="16" t="s">
        <v>33</v>
      </c>
      <c r="B16" s="17" t="s">
        <v>76</v>
      </c>
      <c r="C16" s="152">
        <v>430.625</v>
      </c>
      <c r="D16" s="153">
        <v>41</v>
      </c>
      <c r="E16" s="153">
        <v>0</v>
      </c>
      <c r="F16" s="153">
        <v>15</v>
      </c>
      <c r="G16" s="154">
        <v>82</v>
      </c>
    </row>
    <row r="17" spans="1:7" ht="25.5" customHeight="1">
      <c r="A17" s="28" t="s">
        <v>35</v>
      </c>
      <c r="B17" s="17" t="s">
        <v>75</v>
      </c>
      <c r="C17" s="152">
        <v>410.05357142857144</v>
      </c>
      <c r="D17" s="153">
        <v>37</v>
      </c>
      <c r="E17" s="153">
        <v>0</v>
      </c>
      <c r="F17" s="153">
        <v>19</v>
      </c>
      <c r="G17" s="154">
        <v>74</v>
      </c>
    </row>
    <row r="18" spans="1:7" ht="25.5" customHeight="1">
      <c r="A18" s="28" t="s">
        <v>36</v>
      </c>
      <c r="B18" s="31" t="s">
        <v>74</v>
      </c>
      <c r="C18" s="152">
        <v>415.125</v>
      </c>
      <c r="D18" s="153">
        <v>35</v>
      </c>
      <c r="E18" s="153">
        <v>0</v>
      </c>
      <c r="F18" s="153">
        <v>21</v>
      </c>
      <c r="G18" s="154">
        <v>70</v>
      </c>
    </row>
    <row r="19" spans="1:7" ht="25.5" customHeight="1">
      <c r="A19" s="16" t="s">
        <v>37</v>
      </c>
      <c r="B19" s="73" t="s">
        <v>328</v>
      </c>
      <c r="C19" s="152">
        <v>376.73214285714283</v>
      </c>
      <c r="D19" s="153">
        <v>20</v>
      </c>
      <c r="E19" s="153">
        <v>0</v>
      </c>
      <c r="F19" s="153">
        <v>36</v>
      </c>
      <c r="G19" s="154">
        <v>40</v>
      </c>
    </row>
    <row r="20" spans="1:7" ht="25.5" customHeight="1">
      <c r="A20" s="16" t="s">
        <v>38</v>
      </c>
      <c r="B20" s="117" t="s">
        <v>40</v>
      </c>
      <c r="C20" s="152">
        <v>358</v>
      </c>
      <c r="D20" s="153">
        <v>17</v>
      </c>
      <c r="E20" s="153">
        <v>1</v>
      </c>
      <c r="F20" s="153">
        <v>38</v>
      </c>
      <c r="G20" s="154">
        <v>35</v>
      </c>
    </row>
    <row r="21" spans="1:7" ht="25.5" customHeight="1">
      <c r="A21" s="16" t="s">
        <v>77</v>
      </c>
      <c r="B21" s="73" t="s">
        <v>329</v>
      </c>
      <c r="C21" s="152">
        <v>363.14285714285717</v>
      </c>
      <c r="D21" s="153">
        <v>15</v>
      </c>
      <c r="E21" s="153">
        <v>1</v>
      </c>
      <c r="F21" s="153">
        <v>40</v>
      </c>
      <c r="G21" s="154">
        <v>31</v>
      </c>
    </row>
    <row r="22" spans="1:7" ht="25.5" customHeight="1" thickBot="1">
      <c r="A22" s="29" t="s">
        <v>84</v>
      </c>
      <c r="B22" s="116" t="s">
        <v>39</v>
      </c>
      <c r="C22" s="155">
        <v>363.07142857142856</v>
      </c>
      <c r="D22" s="156">
        <v>13</v>
      </c>
      <c r="E22" s="156">
        <v>0</v>
      </c>
      <c r="F22" s="156">
        <v>43</v>
      </c>
      <c r="G22" s="157">
        <v>26</v>
      </c>
    </row>
  </sheetData>
  <sortState ref="B8:BW9">
    <sortCondition descending="1" ref="BS8:BS9"/>
  </sortState>
  <mergeCells count="10">
    <mergeCell ref="BT1:BT2"/>
    <mergeCell ref="BU1:BU2"/>
    <mergeCell ref="BV1:BV2"/>
    <mergeCell ref="BW1:BW2"/>
    <mergeCell ref="A1:A2"/>
    <mergeCell ref="B1:B2"/>
    <mergeCell ref="C1:BP1"/>
    <mergeCell ref="BQ1:BQ2"/>
    <mergeCell ref="BR1:BR2"/>
    <mergeCell ref="BS1:BS2"/>
  </mergeCells>
  <conditionalFormatting sqref="C3:BQ10">
    <cfRule type="cellIs" dxfId="7" priority="23" stopIfTrue="1" operator="greaterThan">
      <formula>500</formula>
    </cfRule>
    <cfRule type="cellIs" dxfId="6" priority="24" stopIfTrue="1" operator="greaterThan">
      <formula>500</formula>
    </cfRule>
  </conditionalFormatting>
  <conditionalFormatting sqref="C3:BP10">
    <cfRule type="cellIs" dxfId="5" priority="21" stopIfTrue="1" operator="greaterThan">
      <formula>499</formula>
    </cfRule>
    <cfRule type="cellIs" dxfId="4" priority="22" stopIfTrue="1" operator="greaterThan">
      <formula>499</formula>
    </cfRule>
  </conditionalFormatting>
  <printOptions horizontalCentered="1"/>
  <pageMargins left="0.19685039370078741" right="0.19685039370078741" top="0.98425196850393704" bottom="0.98425196850393704" header="0.51181102362204722" footer="0.51181102362204722"/>
  <pageSetup paperSize="9" scale="73" fitToWidth="2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08"/>
  <sheetViews>
    <sheetView tabSelected="1" topLeftCell="A172" workbookViewId="0">
      <selection activeCell="Q184" sqref="Q184"/>
    </sheetView>
  </sheetViews>
  <sheetFormatPr defaultRowHeight="15"/>
  <cols>
    <col min="2" max="2" width="6.5703125" customWidth="1"/>
    <col min="3" max="3" width="11.85546875" customWidth="1"/>
    <col min="4" max="4" width="12.5703125" customWidth="1"/>
    <col min="5" max="5" width="8" customWidth="1"/>
    <col min="6" max="6" width="12.5703125" customWidth="1"/>
    <col min="7" max="7" width="5.7109375" customWidth="1"/>
    <col min="8" max="8" width="11.85546875" customWidth="1"/>
    <col min="9" max="9" width="12.5703125" customWidth="1"/>
    <col min="10" max="10" width="8" customWidth="1"/>
    <col min="11" max="11" width="12.5703125" customWidth="1"/>
    <col min="12" max="12" width="12.42578125" customWidth="1"/>
    <col min="14" max="14" width="2.140625" customWidth="1"/>
    <col min="15" max="15" width="12" customWidth="1"/>
  </cols>
  <sheetData>
    <row r="1" spans="2:11" ht="15.75" thickBot="1"/>
    <row r="2" spans="2:11" ht="36" customHeight="1" thickBot="1">
      <c r="B2" s="277" t="s">
        <v>86</v>
      </c>
      <c r="C2" s="278"/>
      <c r="D2" s="278"/>
      <c r="E2" s="278"/>
      <c r="F2" s="278"/>
      <c r="G2" s="278"/>
      <c r="H2" s="278"/>
      <c r="I2" s="278"/>
      <c r="J2" s="278"/>
      <c r="K2" s="279"/>
    </row>
    <row r="3" spans="2:11" ht="15.75" thickBot="1">
      <c r="B3" s="272" t="s">
        <v>87</v>
      </c>
      <c r="C3" s="273"/>
      <c r="D3" s="273"/>
      <c r="E3" s="273"/>
      <c r="F3" s="273"/>
      <c r="G3" s="273"/>
      <c r="H3" s="273"/>
      <c r="I3" s="273"/>
      <c r="J3" s="273"/>
      <c r="K3" s="274"/>
    </row>
    <row r="4" spans="2:11" ht="16.5" thickTop="1" thickBot="1">
      <c r="B4" s="275" t="s">
        <v>0</v>
      </c>
      <c r="C4" s="276"/>
      <c r="D4" s="1" t="s">
        <v>1</v>
      </c>
      <c r="E4" s="1"/>
      <c r="F4" s="1" t="s">
        <v>2</v>
      </c>
      <c r="G4" s="2"/>
      <c r="H4" s="3"/>
      <c r="I4" s="1" t="s">
        <v>3</v>
      </c>
      <c r="J4" s="1"/>
      <c r="K4" s="1" t="s">
        <v>4</v>
      </c>
    </row>
    <row r="5" spans="2:11" ht="16.5" thickTop="1" thickBot="1">
      <c r="B5" s="4">
        <v>0.75</v>
      </c>
      <c r="C5" s="5" t="s">
        <v>5</v>
      </c>
      <c r="D5" s="65" t="s">
        <v>6</v>
      </c>
      <c r="E5" s="6" t="s">
        <v>117</v>
      </c>
      <c r="F5" s="82" t="s">
        <v>68</v>
      </c>
      <c r="G5" s="7"/>
      <c r="H5" s="5" t="s">
        <v>7</v>
      </c>
      <c r="I5" s="68" t="s">
        <v>57</v>
      </c>
      <c r="J5" s="6" t="s">
        <v>118</v>
      </c>
      <c r="K5" s="83" t="s">
        <v>88</v>
      </c>
    </row>
    <row r="6" spans="2:11" ht="15.75" thickBot="1">
      <c r="B6" s="8">
        <v>0.78125</v>
      </c>
      <c r="C6" s="9" t="s">
        <v>9</v>
      </c>
      <c r="D6" s="64" t="s">
        <v>8</v>
      </c>
      <c r="E6" s="10" t="s">
        <v>119</v>
      </c>
      <c r="F6" s="67" t="s">
        <v>61</v>
      </c>
      <c r="G6" s="7"/>
      <c r="H6" s="9" t="s">
        <v>10</v>
      </c>
      <c r="I6" s="66" t="s">
        <v>11</v>
      </c>
      <c r="J6" s="10" t="s">
        <v>120</v>
      </c>
      <c r="K6" s="80" t="s">
        <v>65</v>
      </c>
    </row>
    <row r="7" spans="2:11" ht="15.75" thickBot="1">
      <c r="B7" s="4">
        <v>0.8125</v>
      </c>
      <c r="C7" s="5" t="s">
        <v>12</v>
      </c>
      <c r="D7" s="83" t="s">
        <v>88</v>
      </c>
      <c r="E7" s="11" t="s">
        <v>121</v>
      </c>
      <c r="F7" s="65" t="s">
        <v>6</v>
      </c>
      <c r="G7" s="7"/>
      <c r="H7" s="5" t="s">
        <v>13</v>
      </c>
      <c r="I7" s="67" t="s">
        <v>61</v>
      </c>
      <c r="J7" s="6" t="s">
        <v>122</v>
      </c>
      <c r="K7" s="82" t="s">
        <v>68</v>
      </c>
    </row>
    <row r="8" spans="2:11" ht="15.75" thickBot="1">
      <c r="B8" s="8">
        <v>0.83333333333333337</v>
      </c>
      <c r="C8" s="9" t="s">
        <v>14</v>
      </c>
      <c r="D8" s="80" t="s">
        <v>65</v>
      </c>
      <c r="E8" s="10" t="s">
        <v>123</v>
      </c>
      <c r="F8" s="64" t="s">
        <v>8</v>
      </c>
      <c r="G8" s="7"/>
      <c r="H8" s="9" t="s">
        <v>15</v>
      </c>
      <c r="I8" s="68" t="s">
        <v>57</v>
      </c>
      <c r="J8" s="10" t="s">
        <v>124</v>
      </c>
      <c r="K8" s="66" t="s">
        <v>11</v>
      </c>
    </row>
    <row r="9" spans="2:11" ht="15.75" thickBot="1">
      <c r="B9" s="4">
        <v>0.85416666666666663</v>
      </c>
      <c r="C9" s="5" t="s">
        <v>16</v>
      </c>
      <c r="D9" s="82" t="s">
        <v>68</v>
      </c>
      <c r="E9" s="6" t="s">
        <v>125</v>
      </c>
      <c r="F9" s="83" t="s">
        <v>88</v>
      </c>
      <c r="G9" s="7"/>
      <c r="H9" s="5" t="s">
        <v>17</v>
      </c>
      <c r="I9" s="65" t="s">
        <v>6</v>
      </c>
      <c r="J9" s="11" t="s">
        <v>126</v>
      </c>
      <c r="K9" s="68" t="s">
        <v>57</v>
      </c>
    </row>
    <row r="10" spans="2:11" ht="15.75" thickBot="1">
      <c r="B10" s="8">
        <v>0.875</v>
      </c>
      <c r="C10" s="9" t="s">
        <v>18</v>
      </c>
      <c r="D10" s="66" t="s">
        <v>11</v>
      </c>
      <c r="E10" s="10" t="s">
        <v>127</v>
      </c>
      <c r="F10" s="64" t="s">
        <v>8</v>
      </c>
      <c r="G10" s="7"/>
      <c r="H10" s="9" t="s">
        <v>19</v>
      </c>
      <c r="I10" s="80" t="s">
        <v>65</v>
      </c>
      <c r="J10" s="10" t="s">
        <v>128</v>
      </c>
      <c r="K10" s="67" t="s">
        <v>61</v>
      </c>
    </row>
    <row r="11" spans="2:11" ht="15.75" thickBot="1">
      <c r="B11" s="4">
        <v>0.89583333333333337</v>
      </c>
      <c r="C11" s="5" t="s">
        <v>20</v>
      </c>
      <c r="D11" s="82" t="s">
        <v>68</v>
      </c>
      <c r="E11" s="6" t="s">
        <v>129</v>
      </c>
      <c r="F11" s="68" t="s">
        <v>57</v>
      </c>
      <c r="G11" s="7"/>
      <c r="H11" s="5" t="s">
        <v>21</v>
      </c>
      <c r="I11" s="66" t="s">
        <v>11</v>
      </c>
      <c r="J11" s="11" t="s">
        <v>130</v>
      </c>
      <c r="K11" s="83" t="s">
        <v>88</v>
      </c>
    </row>
    <row r="12" spans="2:11" ht="15.75" thickBot="1">
      <c r="B12" s="8">
        <v>0.91666666666666663</v>
      </c>
      <c r="C12" s="9" t="s">
        <v>22</v>
      </c>
      <c r="D12" s="65" t="s">
        <v>6</v>
      </c>
      <c r="E12" s="10" t="s">
        <v>131</v>
      </c>
      <c r="F12" s="80" t="s">
        <v>65</v>
      </c>
      <c r="G12" s="7"/>
      <c r="H12" s="9" t="s">
        <v>78</v>
      </c>
      <c r="I12" s="83" t="s">
        <v>88</v>
      </c>
      <c r="J12" s="12" t="s">
        <v>132</v>
      </c>
      <c r="K12" s="67" t="s">
        <v>61</v>
      </c>
    </row>
    <row r="13" spans="2:11" ht="15.75" thickBot="1">
      <c r="B13" s="4">
        <v>0.9375</v>
      </c>
      <c r="C13" s="5" t="s">
        <v>79</v>
      </c>
      <c r="D13" s="68" t="s">
        <v>57</v>
      </c>
      <c r="E13" s="11" t="s">
        <v>133</v>
      </c>
      <c r="F13" s="67" t="s">
        <v>61</v>
      </c>
      <c r="G13" s="7"/>
      <c r="H13" s="5" t="s">
        <v>80</v>
      </c>
      <c r="I13" s="64" t="s">
        <v>8</v>
      </c>
      <c r="J13" s="11" t="s">
        <v>134</v>
      </c>
      <c r="K13" s="65" t="s">
        <v>6</v>
      </c>
    </row>
    <row r="14" spans="2:11" ht="15.75" thickBot="1">
      <c r="B14" s="8">
        <v>0.95833333333333337</v>
      </c>
      <c r="C14" s="9" t="s">
        <v>81</v>
      </c>
      <c r="D14" s="83" t="s">
        <v>88</v>
      </c>
      <c r="E14" s="10" t="s">
        <v>135</v>
      </c>
      <c r="F14" s="64" t="s">
        <v>8</v>
      </c>
      <c r="G14" s="7"/>
      <c r="H14" s="9" t="s">
        <v>82</v>
      </c>
      <c r="I14" s="82" t="s">
        <v>68</v>
      </c>
      <c r="J14" s="12" t="s">
        <v>136</v>
      </c>
      <c r="K14" s="66" t="s">
        <v>11</v>
      </c>
    </row>
    <row r="15" spans="2:11" ht="15.75" thickBot="1">
      <c r="B15" s="4">
        <v>0.97916666666666663</v>
      </c>
      <c r="C15" s="5" t="s">
        <v>83</v>
      </c>
      <c r="D15" s="67" t="s">
        <v>61</v>
      </c>
      <c r="E15" s="11" t="s">
        <v>137</v>
      </c>
      <c r="F15" s="65" t="s">
        <v>6</v>
      </c>
      <c r="G15" s="7"/>
      <c r="H15" s="5" t="s">
        <v>89</v>
      </c>
      <c r="I15" s="80" t="s">
        <v>65</v>
      </c>
      <c r="J15" s="11" t="s">
        <v>138</v>
      </c>
      <c r="K15" s="82" t="s">
        <v>68</v>
      </c>
    </row>
    <row r="16" spans="2:11" ht="15.75" thickBot="1"/>
    <row r="17" spans="2:12" ht="15.75" thickBot="1">
      <c r="B17" s="272" t="s">
        <v>90</v>
      </c>
      <c r="C17" s="273"/>
      <c r="D17" s="273"/>
      <c r="E17" s="273"/>
      <c r="F17" s="273"/>
      <c r="G17" s="273"/>
      <c r="H17" s="273"/>
      <c r="I17" s="273"/>
      <c r="J17" s="273"/>
      <c r="K17" s="274"/>
    </row>
    <row r="18" spans="2:12" ht="16.5" thickTop="1" thickBot="1">
      <c r="B18" s="275" t="s">
        <v>0</v>
      </c>
      <c r="C18" s="276"/>
      <c r="D18" s="1" t="s">
        <v>1</v>
      </c>
      <c r="E18" s="1"/>
      <c r="F18" s="1" t="s">
        <v>2</v>
      </c>
      <c r="G18" s="2"/>
      <c r="H18" s="3"/>
      <c r="I18" s="1" t="s">
        <v>3</v>
      </c>
      <c r="J18" s="1"/>
      <c r="K18" s="1" t="s">
        <v>4</v>
      </c>
    </row>
    <row r="19" spans="2:12" ht="16.5" thickTop="1" thickBot="1">
      <c r="B19" s="8">
        <v>0.70833333333333337</v>
      </c>
      <c r="C19" s="9" t="s">
        <v>91</v>
      </c>
      <c r="D19" s="103" t="s">
        <v>61</v>
      </c>
      <c r="E19" s="104" t="s">
        <v>153</v>
      </c>
      <c r="F19" s="105" t="s">
        <v>11</v>
      </c>
      <c r="G19" s="7"/>
      <c r="H19" s="9" t="s">
        <v>92</v>
      </c>
      <c r="I19" s="83" t="s">
        <v>88</v>
      </c>
      <c r="J19" s="10" t="s">
        <v>154</v>
      </c>
      <c r="K19" s="80" t="s">
        <v>65</v>
      </c>
    </row>
    <row r="20" spans="2:12" ht="15.75" thickBot="1">
      <c r="B20" s="84">
        <v>0.73958333333333337</v>
      </c>
      <c r="C20" s="5" t="s">
        <v>93</v>
      </c>
      <c r="D20" s="64" t="s">
        <v>8</v>
      </c>
      <c r="E20" s="106" t="s">
        <v>155</v>
      </c>
      <c r="F20" s="68" t="s">
        <v>57</v>
      </c>
      <c r="G20" s="7"/>
      <c r="H20" s="5" t="s">
        <v>94</v>
      </c>
      <c r="I20" s="66" t="s">
        <v>11</v>
      </c>
      <c r="J20" s="11" t="s">
        <v>156</v>
      </c>
      <c r="K20" s="65" t="s">
        <v>6</v>
      </c>
    </row>
    <row r="21" spans="2:12" ht="15.75" thickBot="1">
      <c r="B21" s="85">
        <v>0.77083333333333337</v>
      </c>
      <c r="C21" s="86" t="s">
        <v>95</v>
      </c>
      <c r="D21" s="108" t="s">
        <v>57</v>
      </c>
      <c r="E21" s="87" t="s">
        <v>157</v>
      </c>
      <c r="F21" s="109" t="s">
        <v>65</v>
      </c>
      <c r="G21" s="88"/>
      <c r="H21" s="86" t="s">
        <v>96</v>
      </c>
      <c r="I21" s="89" t="s">
        <v>68</v>
      </c>
      <c r="J21" s="87" t="s">
        <v>158</v>
      </c>
      <c r="K21" s="90" t="s">
        <v>8</v>
      </c>
      <c r="L21" s="91" t="s">
        <v>97</v>
      </c>
    </row>
    <row r="22" spans="2:12" ht="16.5" thickTop="1" thickBot="1">
      <c r="B22" s="84">
        <v>0.79166666666666663</v>
      </c>
      <c r="C22" s="5" t="s">
        <v>5</v>
      </c>
      <c r="D22" s="83" t="s">
        <v>88</v>
      </c>
      <c r="E22" s="11" t="s">
        <v>159</v>
      </c>
      <c r="F22" s="65" t="s">
        <v>6</v>
      </c>
      <c r="G22" s="7"/>
      <c r="H22" s="5" t="s">
        <v>7</v>
      </c>
      <c r="I22" s="67" t="s">
        <v>61</v>
      </c>
      <c r="J22" s="11" t="s">
        <v>160</v>
      </c>
      <c r="K22" s="82" t="s">
        <v>68</v>
      </c>
    </row>
    <row r="23" spans="2:12" ht="15.75" thickBot="1">
      <c r="B23" s="8">
        <v>0.8125</v>
      </c>
      <c r="C23" s="9" t="s">
        <v>9</v>
      </c>
      <c r="D23" s="107" t="s">
        <v>8</v>
      </c>
      <c r="E23" s="10" t="s">
        <v>161</v>
      </c>
      <c r="F23" s="81" t="s">
        <v>61</v>
      </c>
      <c r="G23" s="7"/>
      <c r="H23" s="9" t="s">
        <v>10</v>
      </c>
      <c r="I23" s="66" t="s">
        <v>11</v>
      </c>
      <c r="J23" s="10" t="s">
        <v>162</v>
      </c>
      <c r="K23" s="80" t="s">
        <v>65</v>
      </c>
    </row>
    <row r="24" spans="2:12" ht="15.75" thickBot="1">
      <c r="B24" s="84">
        <v>0.83333333333333337</v>
      </c>
      <c r="C24" s="5" t="s">
        <v>12</v>
      </c>
      <c r="D24" s="80" t="s">
        <v>65</v>
      </c>
      <c r="E24" s="11" t="s">
        <v>163</v>
      </c>
      <c r="F24" s="64" t="s">
        <v>8</v>
      </c>
      <c r="G24" s="7"/>
      <c r="H24" s="5" t="s">
        <v>13</v>
      </c>
      <c r="I24" s="68" t="s">
        <v>57</v>
      </c>
      <c r="J24" s="11" t="s">
        <v>164</v>
      </c>
      <c r="K24" s="66" t="s">
        <v>11</v>
      </c>
    </row>
    <row r="25" spans="2:12" ht="15.75" thickBot="1">
      <c r="B25" s="8">
        <v>0.85416666666666663</v>
      </c>
      <c r="C25" s="9" t="s">
        <v>14</v>
      </c>
      <c r="D25" s="82" t="s">
        <v>68</v>
      </c>
      <c r="E25" s="10" t="s">
        <v>165</v>
      </c>
      <c r="F25" s="83" t="s">
        <v>88</v>
      </c>
      <c r="G25" s="7"/>
      <c r="H25" s="9" t="s">
        <v>15</v>
      </c>
      <c r="I25" s="65" t="s">
        <v>6</v>
      </c>
      <c r="J25" s="10" t="s">
        <v>166</v>
      </c>
      <c r="K25" s="68" t="s">
        <v>57</v>
      </c>
    </row>
    <row r="26" spans="2:12" ht="15.75" thickBot="1">
      <c r="B26" s="84">
        <v>0.875</v>
      </c>
      <c r="C26" s="5" t="s">
        <v>16</v>
      </c>
      <c r="D26" s="66" t="s">
        <v>11</v>
      </c>
      <c r="E26" s="11" t="s">
        <v>167</v>
      </c>
      <c r="F26" s="64" t="s">
        <v>8</v>
      </c>
      <c r="G26" s="7"/>
      <c r="H26" s="5" t="s">
        <v>17</v>
      </c>
      <c r="I26" s="80" t="s">
        <v>65</v>
      </c>
      <c r="J26" s="11" t="s">
        <v>168</v>
      </c>
      <c r="K26" s="67" t="s">
        <v>61</v>
      </c>
    </row>
    <row r="27" spans="2:12" ht="15.75" thickBot="1">
      <c r="B27" s="8">
        <v>0.89583333333333337</v>
      </c>
      <c r="C27" s="9" t="s">
        <v>18</v>
      </c>
      <c r="D27" s="82" t="s">
        <v>68</v>
      </c>
      <c r="E27" s="10" t="s">
        <v>169</v>
      </c>
      <c r="F27" s="68" t="s">
        <v>57</v>
      </c>
      <c r="G27" s="7"/>
      <c r="H27" s="9" t="s">
        <v>19</v>
      </c>
      <c r="I27" s="66" t="s">
        <v>11</v>
      </c>
      <c r="J27" s="10" t="s">
        <v>170</v>
      </c>
      <c r="K27" s="83" t="s">
        <v>88</v>
      </c>
    </row>
    <row r="28" spans="2:12" ht="15.75" thickBot="1">
      <c r="B28" s="84">
        <v>0.91666666666666663</v>
      </c>
      <c r="C28" s="5" t="s">
        <v>20</v>
      </c>
      <c r="D28" s="65" t="s">
        <v>6</v>
      </c>
      <c r="E28" s="11" t="s">
        <v>171</v>
      </c>
      <c r="F28" s="80" t="s">
        <v>65</v>
      </c>
      <c r="G28" s="7"/>
      <c r="H28" s="5" t="s">
        <v>21</v>
      </c>
      <c r="I28" s="83" t="s">
        <v>88</v>
      </c>
      <c r="J28" s="11" t="s">
        <v>172</v>
      </c>
      <c r="K28" s="67" t="s">
        <v>61</v>
      </c>
    </row>
    <row r="29" spans="2:12" ht="15.75" thickBot="1">
      <c r="B29" s="8">
        <v>0.9375</v>
      </c>
      <c r="C29" s="9" t="s">
        <v>22</v>
      </c>
      <c r="D29" s="68" t="s">
        <v>57</v>
      </c>
      <c r="E29" s="10" t="s">
        <v>173</v>
      </c>
      <c r="F29" s="67" t="s">
        <v>61</v>
      </c>
      <c r="G29" s="7"/>
      <c r="H29" s="9" t="s">
        <v>78</v>
      </c>
      <c r="I29" s="64" t="s">
        <v>8</v>
      </c>
      <c r="J29" s="12" t="s">
        <v>174</v>
      </c>
      <c r="K29" s="65" t="s">
        <v>6</v>
      </c>
    </row>
    <row r="30" spans="2:12" ht="15.75" thickBot="1">
      <c r="B30" s="84">
        <v>0.95833333333333337</v>
      </c>
      <c r="C30" s="100" t="s">
        <v>115</v>
      </c>
      <c r="D30" s="83" t="s">
        <v>88</v>
      </c>
      <c r="E30" s="101" t="s">
        <v>175</v>
      </c>
      <c r="F30" s="64" t="s">
        <v>8</v>
      </c>
      <c r="G30" s="99"/>
      <c r="H30" s="100" t="s">
        <v>116</v>
      </c>
      <c r="I30" s="82" t="s">
        <v>68</v>
      </c>
      <c r="J30" s="101" t="s">
        <v>176</v>
      </c>
      <c r="K30" s="66" t="s">
        <v>11</v>
      </c>
    </row>
    <row r="31" spans="2:12" ht="15.75" thickBot="1">
      <c r="B31" s="95">
        <v>0.97916666666666663</v>
      </c>
      <c r="C31" s="96"/>
      <c r="D31" s="97" t="s">
        <v>99</v>
      </c>
      <c r="E31" s="98" t="s">
        <v>181</v>
      </c>
      <c r="F31" s="97" t="s">
        <v>105</v>
      </c>
      <c r="G31" s="99"/>
      <c r="H31" s="96"/>
      <c r="I31" s="97" t="s">
        <v>101</v>
      </c>
      <c r="J31" s="98" t="s">
        <v>181</v>
      </c>
      <c r="K31" s="97" t="s">
        <v>103</v>
      </c>
      <c r="L31" s="102" t="s">
        <v>302</v>
      </c>
    </row>
    <row r="32" spans="2:12" ht="56.25" customHeight="1" thickBot="1"/>
    <row r="33" spans="2:12" ht="15.75" thickBot="1">
      <c r="B33" s="272" t="s">
        <v>177</v>
      </c>
      <c r="C33" s="273"/>
      <c r="D33" s="273"/>
      <c r="E33" s="273"/>
      <c r="F33" s="273"/>
      <c r="G33" s="273"/>
      <c r="H33" s="273"/>
      <c r="I33" s="273"/>
      <c r="J33" s="273"/>
      <c r="K33" s="274"/>
    </row>
    <row r="34" spans="2:12" ht="16.5" thickTop="1" thickBot="1">
      <c r="B34" s="275" t="s">
        <v>0</v>
      </c>
      <c r="C34" s="276"/>
      <c r="D34" s="1" t="s">
        <v>1</v>
      </c>
      <c r="E34" s="1"/>
      <c r="F34" s="1" t="s">
        <v>2</v>
      </c>
      <c r="G34" s="2"/>
      <c r="H34" s="3"/>
      <c r="I34" s="1" t="s">
        <v>3</v>
      </c>
      <c r="J34" s="1"/>
      <c r="K34" s="1" t="s">
        <v>4</v>
      </c>
    </row>
    <row r="35" spans="2:12" ht="16.5" thickTop="1" thickBot="1">
      <c r="B35" s="8">
        <v>0.70833333333333337</v>
      </c>
      <c r="C35" s="9" t="s">
        <v>81</v>
      </c>
      <c r="D35" s="67" t="s">
        <v>61</v>
      </c>
      <c r="E35" s="10" t="s">
        <v>186</v>
      </c>
      <c r="F35" s="65" t="s">
        <v>6</v>
      </c>
      <c r="G35" s="7"/>
      <c r="H35" s="9" t="s">
        <v>82</v>
      </c>
      <c r="I35" s="80" t="s">
        <v>65</v>
      </c>
      <c r="J35" s="10" t="s">
        <v>187</v>
      </c>
      <c r="K35" s="82" t="s">
        <v>68</v>
      </c>
    </row>
    <row r="36" spans="2:12" ht="15.75" thickBot="1">
      <c r="B36" s="84">
        <v>0.73958333333333337</v>
      </c>
      <c r="C36" s="5" t="s">
        <v>83</v>
      </c>
      <c r="D36" s="68" t="s">
        <v>57</v>
      </c>
      <c r="E36" s="11" t="s">
        <v>188</v>
      </c>
      <c r="F36" s="80" t="s">
        <v>65</v>
      </c>
      <c r="G36" s="7"/>
      <c r="H36" s="5" t="s">
        <v>179</v>
      </c>
      <c r="I36" s="66" t="s">
        <v>11</v>
      </c>
      <c r="J36" s="11" t="s">
        <v>189</v>
      </c>
      <c r="K36" s="65" t="s">
        <v>6</v>
      </c>
    </row>
    <row r="37" spans="2:12" ht="15.75" thickBot="1">
      <c r="B37" s="95">
        <v>0.77083333333333337</v>
      </c>
      <c r="C37" s="9" t="s">
        <v>91</v>
      </c>
      <c r="D37" s="64" t="s">
        <v>8</v>
      </c>
      <c r="E37" s="10" t="s">
        <v>190</v>
      </c>
      <c r="F37" s="68" t="s">
        <v>57</v>
      </c>
      <c r="G37" s="7"/>
      <c r="H37" s="9" t="s">
        <v>92</v>
      </c>
      <c r="I37" s="83" t="s">
        <v>88</v>
      </c>
      <c r="J37" s="10" t="s">
        <v>191</v>
      </c>
      <c r="K37" s="80" t="s">
        <v>65</v>
      </c>
      <c r="L37" s="139"/>
    </row>
    <row r="38" spans="2:12" ht="15.75" thickBot="1">
      <c r="B38" s="84">
        <v>0.79166666666666663</v>
      </c>
      <c r="C38" s="5" t="s">
        <v>93</v>
      </c>
      <c r="D38" s="67" t="s">
        <v>61</v>
      </c>
      <c r="E38" s="135" t="s">
        <v>192</v>
      </c>
      <c r="F38" s="66" t="s">
        <v>11</v>
      </c>
      <c r="G38" s="144"/>
      <c r="H38" s="145" t="s">
        <v>94</v>
      </c>
      <c r="I38" s="82" t="s">
        <v>68</v>
      </c>
      <c r="J38" s="11" t="s">
        <v>193</v>
      </c>
      <c r="K38" s="64" t="s">
        <v>8</v>
      </c>
    </row>
    <row r="39" spans="2:12" ht="15.75" thickBot="1">
      <c r="B39" s="85">
        <v>0.8125</v>
      </c>
      <c r="C39" s="86" t="s">
        <v>95</v>
      </c>
      <c r="D39" s="136" t="s">
        <v>6</v>
      </c>
      <c r="E39" s="87" t="s">
        <v>194</v>
      </c>
      <c r="F39" s="89" t="s">
        <v>68</v>
      </c>
      <c r="G39" s="88"/>
      <c r="H39" s="86" t="s">
        <v>96</v>
      </c>
      <c r="I39" s="108" t="s">
        <v>57</v>
      </c>
      <c r="J39" s="87" t="s">
        <v>195</v>
      </c>
      <c r="K39" s="143" t="s">
        <v>88</v>
      </c>
      <c r="L39" s="91" t="s">
        <v>180</v>
      </c>
    </row>
    <row r="40" spans="2:12" ht="16.5" thickTop="1" thickBot="1">
      <c r="B40" s="84">
        <v>0.83333333333333337</v>
      </c>
      <c r="C40" s="5" t="s">
        <v>5</v>
      </c>
      <c r="D40" s="140" t="s">
        <v>88</v>
      </c>
      <c r="E40" s="6" t="s">
        <v>196</v>
      </c>
      <c r="F40" s="141" t="s">
        <v>57</v>
      </c>
      <c r="G40" s="7"/>
      <c r="H40" s="5" t="s">
        <v>7</v>
      </c>
      <c r="I40" s="142" t="s">
        <v>68</v>
      </c>
      <c r="J40" s="6" t="s">
        <v>197</v>
      </c>
      <c r="K40" s="137" t="s">
        <v>6</v>
      </c>
    </row>
    <row r="41" spans="2:12" ht="15.75" thickBot="1">
      <c r="B41" s="8">
        <v>0.85416666666666663</v>
      </c>
      <c r="C41" s="9" t="s">
        <v>9</v>
      </c>
      <c r="D41" s="80" t="s">
        <v>65</v>
      </c>
      <c r="E41" s="10" t="s">
        <v>198</v>
      </c>
      <c r="F41" s="66" t="s">
        <v>11</v>
      </c>
      <c r="G41" s="7"/>
      <c r="H41" s="9" t="s">
        <v>10</v>
      </c>
      <c r="I41" s="67" t="s">
        <v>61</v>
      </c>
      <c r="J41" s="10" t="s">
        <v>199</v>
      </c>
      <c r="K41" s="64" t="s">
        <v>8</v>
      </c>
    </row>
    <row r="42" spans="2:12" ht="15.75" thickBot="1">
      <c r="B42" s="84">
        <v>0.875</v>
      </c>
      <c r="C42" s="5" t="s">
        <v>12</v>
      </c>
      <c r="D42" s="82" t="s">
        <v>68</v>
      </c>
      <c r="E42" s="11" t="s">
        <v>200</v>
      </c>
      <c r="F42" s="67" t="s">
        <v>61</v>
      </c>
      <c r="G42" s="7"/>
      <c r="H42" s="5" t="s">
        <v>13</v>
      </c>
      <c r="I42" s="65" t="s">
        <v>6</v>
      </c>
      <c r="J42" s="6" t="s">
        <v>201</v>
      </c>
      <c r="K42" s="83" t="s">
        <v>88</v>
      </c>
    </row>
    <row r="43" spans="2:12" ht="15.75" thickBot="1">
      <c r="B43" s="8">
        <v>0.89583333333333337</v>
      </c>
      <c r="C43" s="9" t="s">
        <v>14</v>
      </c>
      <c r="D43" s="66" t="s">
        <v>11</v>
      </c>
      <c r="E43" s="10" t="s">
        <v>202</v>
      </c>
      <c r="F43" s="68" t="s">
        <v>57</v>
      </c>
      <c r="G43" s="7"/>
      <c r="H43" s="9" t="s">
        <v>15</v>
      </c>
      <c r="I43" s="64" t="s">
        <v>8</v>
      </c>
      <c r="J43" s="10" t="s">
        <v>203</v>
      </c>
      <c r="K43" s="80" t="s">
        <v>65</v>
      </c>
    </row>
    <row r="44" spans="2:12" ht="15.75" thickBot="1">
      <c r="B44" s="84">
        <v>0.91666666666666663</v>
      </c>
      <c r="C44" s="5" t="s">
        <v>16</v>
      </c>
      <c r="D44" s="68" t="s">
        <v>57</v>
      </c>
      <c r="E44" s="11" t="s">
        <v>204</v>
      </c>
      <c r="F44" s="65" t="s">
        <v>6</v>
      </c>
      <c r="G44" s="7"/>
      <c r="H44" s="5" t="s">
        <v>17</v>
      </c>
      <c r="I44" s="83" t="s">
        <v>88</v>
      </c>
      <c r="J44" s="6" t="s">
        <v>205</v>
      </c>
      <c r="K44" s="82" t="s">
        <v>68</v>
      </c>
    </row>
    <row r="45" spans="2:12" ht="15.75" thickBot="1">
      <c r="B45" s="8">
        <v>0.9375</v>
      </c>
      <c r="C45" s="9" t="s">
        <v>18</v>
      </c>
      <c r="D45" s="67" t="s">
        <v>61</v>
      </c>
      <c r="E45" s="10" t="s">
        <v>206</v>
      </c>
      <c r="F45" s="80" t="s">
        <v>65</v>
      </c>
      <c r="G45" s="7"/>
      <c r="H45" s="9" t="s">
        <v>19</v>
      </c>
      <c r="I45" s="64" t="s">
        <v>8</v>
      </c>
      <c r="J45" s="10" t="s">
        <v>207</v>
      </c>
      <c r="K45" s="66" t="s">
        <v>11</v>
      </c>
    </row>
    <row r="46" spans="2:12" ht="15.75" thickBot="1">
      <c r="B46" s="84">
        <v>0.95833333333333337</v>
      </c>
      <c r="C46" s="5" t="s">
        <v>20</v>
      </c>
      <c r="D46" s="83" t="s">
        <v>88</v>
      </c>
      <c r="E46" s="11" t="s">
        <v>208</v>
      </c>
      <c r="F46" s="66" t="s">
        <v>11</v>
      </c>
      <c r="G46" s="7"/>
      <c r="H46" s="5" t="s">
        <v>21</v>
      </c>
      <c r="I46" s="68" t="s">
        <v>57</v>
      </c>
      <c r="J46" s="6" t="s">
        <v>209</v>
      </c>
      <c r="K46" s="82" t="s">
        <v>68</v>
      </c>
    </row>
    <row r="47" spans="2:12" ht="15.75" thickBot="1">
      <c r="B47" s="95">
        <v>0.97916666666666663</v>
      </c>
      <c r="C47" s="9" t="s">
        <v>22</v>
      </c>
      <c r="D47" s="67" t="s">
        <v>61</v>
      </c>
      <c r="E47" s="10" t="s">
        <v>210</v>
      </c>
      <c r="F47" s="83" t="s">
        <v>88</v>
      </c>
      <c r="G47" s="7"/>
      <c r="H47" s="9" t="s">
        <v>78</v>
      </c>
      <c r="I47" s="138" t="s">
        <v>101</v>
      </c>
      <c r="J47" s="10" t="s">
        <v>178</v>
      </c>
      <c r="K47" s="138" t="s">
        <v>105</v>
      </c>
      <c r="L47" s="102" t="s">
        <v>302</v>
      </c>
    </row>
    <row r="49" spans="2:12" ht="15.75" thickBot="1"/>
    <row r="50" spans="2:12" ht="15.75" thickBot="1">
      <c r="B50" s="272" t="s">
        <v>211</v>
      </c>
      <c r="C50" s="273"/>
      <c r="D50" s="273"/>
      <c r="E50" s="273"/>
      <c r="F50" s="273"/>
      <c r="G50" s="273"/>
      <c r="H50" s="273"/>
      <c r="I50" s="273"/>
      <c r="J50" s="273"/>
      <c r="K50" s="274"/>
    </row>
    <row r="51" spans="2:12" ht="16.5" thickTop="1" thickBot="1">
      <c r="B51" s="275" t="s">
        <v>0</v>
      </c>
      <c r="C51" s="276"/>
      <c r="D51" s="1" t="s">
        <v>1</v>
      </c>
      <c r="E51" s="1"/>
      <c r="F51" s="1" t="s">
        <v>2</v>
      </c>
      <c r="G51" s="2"/>
      <c r="H51" s="3"/>
      <c r="I51" s="1" t="s">
        <v>3</v>
      </c>
      <c r="J51" s="1"/>
      <c r="K51" s="1" t="s">
        <v>4</v>
      </c>
    </row>
    <row r="52" spans="2:12" ht="16.5" thickTop="1" thickBot="1">
      <c r="B52" s="8">
        <v>0.70833333333333337</v>
      </c>
      <c r="C52" s="9"/>
      <c r="D52" s="175"/>
      <c r="E52" s="10" t="s">
        <v>178</v>
      </c>
      <c r="F52" s="175"/>
      <c r="G52" s="7"/>
      <c r="H52" s="9" t="s">
        <v>78</v>
      </c>
      <c r="I52" s="80" t="s">
        <v>65</v>
      </c>
      <c r="J52" s="10" t="s">
        <v>215</v>
      </c>
      <c r="K52" s="65" t="s">
        <v>6</v>
      </c>
    </row>
    <row r="53" spans="2:12" ht="15.75" thickBot="1">
      <c r="B53" s="84">
        <v>0.73958333333333337</v>
      </c>
      <c r="C53" s="5" t="s">
        <v>79</v>
      </c>
      <c r="D53" s="65" t="s">
        <v>6</v>
      </c>
      <c r="E53" s="11" t="s">
        <v>216</v>
      </c>
      <c r="F53" s="64" t="s">
        <v>8</v>
      </c>
      <c r="G53" s="7"/>
      <c r="H53" s="5" t="s">
        <v>80</v>
      </c>
      <c r="I53" s="67" t="s">
        <v>61</v>
      </c>
      <c r="J53" s="6" t="s">
        <v>217</v>
      </c>
      <c r="K53" s="68" t="s">
        <v>57</v>
      </c>
    </row>
    <row r="54" spans="2:12" ht="15.75" thickBot="1">
      <c r="B54" s="95">
        <v>0.77083333333333337</v>
      </c>
      <c r="C54" s="9" t="s">
        <v>81</v>
      </c>
      <c r="D54" s="66" t="s">
        <v>11</v>
      </c>
      <c r="E54" s="10" t="s">
        <v>218</v>
      </c>
      <c r="F54" s="82" t="s">
        <v>68</v>
      </c>
      <c r="G54" s="7"/>
      <c r="H54" s="9" t="s">
        <v>82</v>
      </c>
      <c r="I54" s="64" t="s">
        <v>8</v>
      </c>
      <c r="J54" s="10" t="s">
        <v>219</v>
      </c>
      <c r="K54" s="83" t="s">
        <v>88</v>
      </c>
    </row>
    <row r="55" spans="2:12" ht="15.75" thickBot="1">
      <c r="B55" s="84">
        <v>0.79166666666666663</v>
      </c>
      <c r="C55" s="5" t="s">
        <v>83</v>
      </c>
      <c r="D55" s="82" t="s">
        <v>68</v>
      </c>
      <c r="E55" s="11" t="s">
        <v>220</v>
      </c>
      <c r="F55" s="80" t="s">
        <v>65</v>
      </c>
      <c r="G55" s="7"/>
      <c r="H55" s="5" t="s">
        <v>179</v>
      </c>
      <c r="I55" s="65" t="s">
        <v>6</v>
      </c>
      <c r="J55" s="6" t="s">
        <v>221</v>
      </c>
      <c r="K55" s="67" t="s">
        <v>61</v>
      </c>
    </row>
    <row r="56" spans="2:12" ht="15.75" thickBot="1">
      <c r="B56" s="95">
        <v>0.8125</v>
      </c>
      <c r="C56" s="9" t="s">
        <v>91</v>
      </c>
      <c r="D56" s="65" t="s">
        <v>6</v>
      </c>
      <c r="E56" s="10" t="s">
        <v>222</v>
      </c>
      <c r="F56" s="66" t="s">
        <v>11</v>
      </c>
      <c r="G56" s="7"/>
      <c r="H56" s="9" t="s">
        <v>92</v>
      </c>
      <c r="I56" s="80" t="s">
        <v>65</v>
      </c>
      <c r="J56" s="10" t="s">
        <v>223</v>
      </c>
      <c r="K56" s="68" t="s">
        <v>57</v>
      </c>
    </row>
    <row r="57" spans="2:12" ht="15.75" thickBot="1">
      <c r="B57" s="84">
        <v>0.83333333333333337</v>
      </c>
      <c r="C57" s="5" t="s">
        <v>93</v>
      </c>
      <c r="D57" s="80" t="s">
        <v>65</v>
      </c>
      <c r="E57" s="11" t="s">
        <v>224</v>
      </c>
      <c r="F57" s="83" t="s">
        <v>88</v>
      </c>
      <c r="G57" s="7"/>
      <c r="H57" s="5" t="s">
        <v>94</v>
      </c>
      <c r="I57" s="68" t="s">
        <v>57</v>
      </c>
      <c r="J57" s="6" t="s">
        <v>225</v>
      </c>
      <c r="K57" s="64" t="s">
        <v>8</v>
      </c>
    </row>
    <row r="58" spans="2:12" ht="15.75" thickBot="1">
      <c r="B58" s="85">
        <v>0.85416666666666663</v>
      </c>
      <c r="C58" s="86" t="s">
        <v>95</v>
      </c>
      <c r="D58" s="90" t="s">
        <v>8</v>
      </c>
      <c r="E58" s="87" t="s">
        <v>226</v>
      </c>
      <c r="F58" s="89" t="s">
        <v>68</v>
      </c>
      <c r="G58" s="88"/>
      <c r="H58" s="86" t="s">
        <v>96</v>
      </c>
      <c r="I58" s="187" t="s">
        <v>11</v>
      </c>
      <c r="J58" s="87" t="s">
        <v>227</v>
      </c>
      <c r="K58" s="186" t="s">
        <v>61</v>
      </c>
      <c r="L58" s="91" t="s">
        <v>212</v>
      </c>
    </row>
    <row r="59" spans="2:12" ht="16.5" thickTop="1" thickBot="1">
      <c r="B59" s="84">
        <v>0.875</v>
      </c>
      <c r="C59" s="5" t="s">
        <v>5</v>
      </c>
      <c r="D59" s="141" t="s">
        <v>57</v>
      </c>
      <c r="E59" s="6" t="s">
        <v>228</v>
      </c>
      <c r="F59" s="140" t="s">
        <v>88</v>
      </c>
      <c r="G59" s="7"/>
      <c r="H59" s="5" t="s">
        <v>7</v>
      </c>
      <c r="I59" s="137" t="s">
        <v>6</v>
      </c>
      <c r="J59" s="6" t="s">
        <v>229</v>
      </c>
      <c r="K59" s="142" t="s">
        <v>68</v>
      </c>
    </row>
    <row r="60" spans="2:12" ht="15.75" thickBot="1">
      <c r="B60" s="8">
        <v>0.89583333333333337</v>
      </c>
      <c r="C60" s="9" t="s">
        <v>9</v>
      </c>
      <c r="D60" s="66" t="s">
        <v>11</v>
      </c>
      <c r="E60" s="10" t="s">
        <v>230</v>
      </c>
      <c r="F60" s="80" t="s">
        <v>65</v>
      </c>
      <c r="G60" s="7"/>
      <c r="H60" s="9" t="s">
        <v>10</v>
      </c>
      <c r="I60" s="64" t="s">
        <v>8</v>
      </c>
      <c r="J60" s="10" t="s">
        <v>231</v>
      </c>
      <c r="K60" s="67" t="s">
        <v>61</v>
      </c>
    </row>
    <row r="61" spans="2:12" ht="15.75" thickBot="1">
      <c r="B61" s="84">
        <v>0.91666666666666663</v>
      </c>
      <c r="C61" s="5" t="s">
        <v>12</v>
      </c>
      <c r="D61" s="67" t="s">
        <v>61</v>
      </c>
      <c r="E61" s="11" t="s">
        <v>232</v>
      </c>
      <c r="F61" s="82" t="s">
        <v>68</v>
      </c>
      <c r="G61" s="7"/>
      <c r="H61" s="5" t="s">
        <v>13</v>
      </c>
      <c r="I61" s="83" t="s">
        <v>88</v>
      </c>
      <c r="J61" s="6" t="s">
        <v>233</v>
      </c>
      <c r="K61" s="65" t="s">
        <v>6</v>
      </c>
    </row>
    <row r="62" spans="2:12" ht="15.75" thickBot="1">
      <c r="B62" s="8">
        <v>0.9375</v>
      </c>
      <c r="C62" s="9" t="s">
        <v>14</v>
      </c>
      <c r="D62" s="68" t="s">
        <v>57</v>
      </c>
      <c r="E62" s="10" t="s">
        <v>234</v>
      </c>
      <c r="F62" s="66" t="s">
        <v>11</v>
      </c>
      <c r="G62" s="7"/>
      <c r="H62" s="9" t="s">
        <v>15</v>
      </c>
      <c r="I62" s="80" t="s">
        <v>65</v>
      </c>
      <c r="J62" s="10" t="s">
        <v>209</v>
      </c>
      <c r="K62" s="64" t="s">
        <v>8</v>
      </c>
    </row>
    <row r="63" spans="2:12" ht="15.75" thickBot="1">
      <c r="B63" s="84">
        <v>0.95833333333333337</v>
      </c>
      <c r="C63" s="5" t="s">
        <v>16</v>
      </c>
      <c r="D63" s="65" t="s">
        <v>6</v>
      </c>
      <c r="E63" s="11" t="s">
        <v>235</v>
      </c>
      <c r="F63" s="68" t="s">
        <v>57</v>
      </c>
      <c r="G63" s="7"/>
      <c r="H63" s="5" t="s">
        <v>17</v>
      </c>
      <c r="I63" s="82" t="s">
        <v>68</v>
      </c>
      <c r="J63" s="6" t="s">
        <v>236</v>
      </c>
      <c r="K63" s="83" t="s">
        <v>88</v>
      </c>
    </row>
    <row r="64" spans="2:12" ht="15.75" thickBot="1">
      <c r="B64" s="95">
        <v>0.97916666666666663</v>
      </c>
      <c r="C64" s="9" t="s">
        <v>18</v>
      </c>
      <c r="D64" s="138" t="s">
        <v>101</v>
      </c>
      <c r="E64" s="10" t="s">
        <v>178</v>
      </c>
      <c r="F64" s="138" t="s">
        <v>99</v>
      </c>
      <c r="G64" s="7"/>
      <c r="H64" s="9" t="s">
        <v>19</v>
      </c>
      <c r="I64" s="138" t="s">
        <v>100</v>
      </c>
      <c r="J64" s="10" t="s">
        <v>178</v>
      </c>
      <c r="K64" s="138" t="s">
        <v>98</v>
      </c>
      <c r="L64" s="102" t="s">
        <v>302</v>
      </c>
    </row>
    <row r="66" spans="2:12" ht="42" customHeight="1" thickBot="1"/>
    <row r="67" spans="2:12" ht="15.75" thickBot="1">
      <c r="B67" s="272" t="s">
        <v>214</v>
      </c>
      <c r="C67" s="273"/>
      <c r="D67" s="273"/>
      <c r="E67" s="273"/>
      <c r="F67" s="273"/>
      <c r="G67" s="273"/>
      <c r="H67" s="273"/>
      <c r="I67" s="273"/>
      <c r="J67" s="273"/>
      <c r="K67" s="274"/>
    </row>
    <row r="68" spans="2:12" ht="16.5" thickTop="1" thickBot="1">
      <c r="B68" s="275" t="s">
        <v>0</v>
      </c>
      <c r="C68" s="276"/>
      <c r="D68" s="1" t="s">
        <v>1</v>
      </c>
      <c r="E68" s="1"/>
      <c r="F68" s="1" t="s">
        <v>2</v>
      </c>
      <c r="G68" s="2"/>
      <c r="H68" s="3"/>
      <c r="I68" s="1" t="s">
        <v>3</v>
      </c>
      <c r="J68" s="1"/>
      <c r="K68" s="1" t="s">
        <v>4</v>
      </c>
    </row>
    <row r="69" spans="2:12" ht="16.5" thickTop="1" thickBot="1">
      <c r="B69" s="8">
        <v>0.70833333333333337</v>
      </c>
      <c r="C69" s="9" t="s">
        <v>18</v>
      </c>
      <c r="D69" s="80" t="s">
        <v>65</v>
      </c>
      <c r="E69" s="10" t="s">
        <v>248</v>
      </c>
      <c r="F69" s="67" t="s">
        <v>61</v>
      </c>
      <c r="G69" s="7"/>
      <c r="H69" s="9" t="s">
        <v>19</v>
      </c>
      <c r="I69" s="66" t="s">
        <v>11</v>
      </c>
      <c r="J69" s="10" t="s">
        <v>237</v>
      </c>
      <c r="K69" s="64" t="s">
        <v>8</v>
      </c>
      <c r="L69" s="102" t="s">
        <v>238</v>
      </c>
    </row>
    <row r="70" spans="2:12" ht="15.75" thickBot="1">
      <c r="B70" s="84">
        <v>0.73958333333333337</v>
      </c>
      <c r="C70" s="5" t="s">
        <v>20</v>
      </c>
      <c r="D70" s="66" t="s">
        <v>11</v>
      </c>
      <c r="E70" s="11" t="s">
        <v>249</v>
      </c>
      <c r="F70" s="83" t="s">
        <v>88</v>
      </c>
      <c r="G70" s="7"/>
      <c r="H70" s="5" t="s">
        <v>21</v>
      </c>
      <c r="I70" s="82" t="s">
        <v>68</v>
      </c>
      <c r="J70" s="6" t="s">
        <v>250</v>
      </c>
      <c r="K70" s="68" t="s">
        <v>57</v>
      </c>
    </row>
    <row r="71" spans="2:12" ht="15.75" thickBot="1">
      <c r="B71" s="95">
        <v>0.77083333333333337</v>
      </c>
      <c r="C71" s="9" t="s">
        <v>22</v>
      </c>
      <c r="D71" s="83" t="s">
        <v>88</v>
      </c>
      <c r="E71" s="10" t="s">
        <v>251</v>
      </c>
      <c r="F71" s="67" t="s">
        <v>61</v>
      </c>
      <c r="G71" s="7"/>
      <c r="H71" s="9" t="s">
        <v>78</v>
      </c>
      <c r="I71" s="65" t="s">
        <v>6</v>
      </c>
      <c r="J71" s="10" t="s">
        <v>252</v>
      </c>
      <c r="K71" s="80" t="s">
        <v>65</v>
      </c>
    </row>
    <row r="72" spans="2:12" ht="15.75" thickBot="1">
      <c r="B72" s="84">
        <v>0.79166666666666663</v>
      </c>
      <c r="C72" s="5" t="s">
        <v>79</v>
      </c>
      <c r="D72" s="64" t="s">
        <v>8</v>
      </c>
      <c r="E72" s="11" t="s">
        <v>253</v>
      </c>
      <c r="F72" s="65" t="s">
        <v>6</v>
      </c>
      <c r="G72" s="7"/>
      <c r="H72" s="5" t="s">
        <v>80</v>
      </c>
      <c r="I72" s="68" t="s">
        <v>57</v>
      </c>
      <c r="J72" s="6" t="s">
        <v>254</v>
      </c>
      <c r="K72" s="67" t="s">
        <v>61</v>
      </c>
    </row>
    <row r="73" spans="2:12" ht="15.75" thickBot="1">
      <c r="B73" s="95">
        <v>0.8125</v>
      </c>
      <c r="C73" s="9" t="s">
        <v>81</v>
      </c>
      <c r="D73" s="82" t="s">
        <v>68</v>
      </c>
      <c r="E73" s="10" t="s">
        <v>255</v>
      </c>
      <c r="F73" s="66" t="s">
        <v>11</v>
      </c>
      <c r="G73" s="7"/>
      <c r="H73" s="9" t="s">
        <v>82</v>
      </c>
      <c r="I73" s="83" t="s">
        <v>88</v>
      </c>
      <c r="J73" s="10" t="s">
        <v>256</v>
      </c>
      <c r="K73" s="64" t="s">
        <v>8</v>
      </c>
    </row>
    <row r="74" spans="2:12" ht="15.75" thickBot="1">
      <c r="B74" s="84">
        <v>0.83333333333333337</v>
      </c>
      <c r="C74" s="5" t="s">
        <v>83</v>
      </c>
      <c r="D74" s="80" t="s">
        <v>65</v>
      </c>
      <c r="E74" s="11" t="s">
        <v>257</v>
      </c>
      <c r="F74" s="82" t="s">
        <v>68</v>
      </c>
      <c r="G74" s="7"/>
      <c r="H74" s="5" t="s">
        <v>179</v>
      </c>
      <c r="I74" s="67" t="s">
        <v>61</v>
      </c>
      <c r="J74" s="6" t="s">
        <v>258</v>
      </c>
      <c r="K74" s="65" t="s">
        <v>6</v>
      </c>
    </row>
    <row r="75" spans="2:12" ht="15.75" thickBot="1">
      <c r="B75" s="95">
        <v>0.85416666666666663</v>
      </c>
      <c r="C75" s="9" t="s">
        <v>91</v>
      </c>
      <c r="D75" s="83" t="s">
        <v>88</v>
      </c>
      <c r="E75" s="10" t="s">
        <v>259</v>
      </c>
      <c r="F75" s="80" t="s">
        <v>65</v>
      </c>
      <c r="G75" s="7"/>
      <c r="H75" s="9" t="s">
        <v>92</v>
      </c>
      <c r="I75" s="64" t="s">
        <v>8</v>
      </c>
      <c r="J75" s="10" t="s">
        <v>260</v>
      </c>
      <c r="K75" s="68" t="s">
        <v>57</v>
      </c>
    </row>
    <row r="76" spans="2:12" ht="15.75" thickBot="1">
      <c r="B76" s="188">
        <v>0.875</v>
      </c>
      <c r="C76" s="5" t="s">
        <v>93</v>
      </c>
      <c r="D76" s="66" t="s">
        <v>11</v>
      </c>
      <c r="E76" s="11" t="s">
        <v>261</v>
      </c>
      <c r="F76" s="65" t="s">
        <v>6</v>
      </c>
      <c r="G76" s="7"/>
      <c r="H76" s="5" t="s">
        <v>94</v>
      </c>
      <c r="I76" s="68" t="s">
        <v>57</v>
      </c>
      <c r="J76" s="11" t="s">
        <v>262</v>
      </c>
      <c r="K76" s="80" t="s">
        <v>65</v>
      </c>
    </row>
    <row r="77" spans="2:12" ht="15.75" thickBot="1">
      <c r="B77" s="176">
        <v>0.89583333333333337</v>
      </c>
      <c r="C77" s="177" t="s">
        <v>95</v>
      </c>
      <c r="D77" s="89" t="s">
        <v>68</v>
      </c>
      <c r="E77" s="178" t="s">
        <v>263</v>
      </c>
      <c r="F77" s="90" t="s">
        <v>8</v>
      </c>
      <c r="G77" s="179"/>
      <c r="H77" s="177" t="s">
        <v>96</v>
      </c>
      <c r="I77" s="186" t="s">
        <v>61</v>
      </c>
      <c r="J77" s="178" t="s">
        <v>264</v>
      </c>
      <c r="K77" s="187" t="s">
        <v>11</v>
      </c>
      <c r="L77" s="181" t="s">
        <v>239</v>
      </c>
    </row>
    <row r="78" spans="2:12" ht="16.5" thickTop="1" thickBot="1">
      <c r="B78" s="84">
        <v>0.91666666666666663</v>
      </c>
      <c r="C78" s="182" t="s">
        <v>5</v>
      </c>
      <c r="D78" s="107" t="s">
        <v>8</v>
      </c>
      <c r="E78" s="206" t="s">
        <v>270</v>
      </c>
      <c r="F78" s="81" t="s">
        <v>61</v>
      </c>
      <c r="G78" s="7"/>
      <c r="H78" s="182" t="s">
        <v>7</v>
      </c>
      <c r="I78" s="184" t="s">
        <v>11</v>
      </c>
      <c r="J78" s="11" t="s">
        <v>265</v>
      </c>
      <c r="K78" s="185" t="s">
        <v>65</v>
      </c>
    </row>
    <row r="79" spans="2:12" ht="15.75" thickBot="1">
      <c r="B79" s="8">
        <v>0.9375</v>
      </c>
      <c r="C79" s="9" t="s">
        <v>9</v>
      </c>
      <c r="D79" s="83" t="s">
        <v>88</v>
      </c>
      <c r="E79" s="10" t="s">
        <v>266</v>
      </c>
      <c r="F79" s="65" t="s">
        <v>6</v>
      </c>
      <c r="G79" s="7"/>
      <c r="H79" s="9" t="s">
        <v>10</v>
      </c>
      <c r="I79" s="67" t="s">
        <v>61</v>
      </c>
      <c r="J79" s="10" t="s">
        <v>267</v>
      </c>
      <c r="K79" s="82" t="s">
        <v>68</v>
      </c>
    </row>
    <row r="80" spans="2:12" ht="15.75" thickBot="1">
      <c r="B80" s="84">
        <v>0.95833333333333337</v>
      </c>
      <c r="C80" s="182" t="s">
        <v>12</v>
      </c>
      <c r="D80" s="80" t="s">
        <v>65</v>
      </c>
      <c r="E80" s="11" t="s">
        <v>268</v>
      </c>
      <c r="F80" s="64" t="s">
        <v>8</v>
      </c>
      <c r="G80" s="7"/>
      <c r="H80" s="182" t="s">
        <v>13</v>
      </c>
      <c r="I80" s="68" t="s">
        <v>57</v>
      </c>
      <c r="J80" s="11" t="s">
        <v>269</v>
      </c>
      <c r="K80" s="66" t="s">
        <v>11</v>
      </c>
    </row>
    <row r="81" spans="2:12" ht="15.75" thickBot="1">
      <c r="B81" s="95"/>
      <c r="C81" s="9"/>
      <c r="D81" s="138"/>
      <c r="E81" s="10"/>
      <c r="F81" s="138"/>
      <c r="G81" s="7"/>
      <c r="H81" s="9"/>
      <c r="I81" s="138"/>
      <c r="J81" s="10"/>
      <c r="K81" s="138"/>
      <c r="L81" s="102"/>
    </row>
    <row r="82" spans="2:12">
      <c r="C82" s="183"/>
    </row>
    <row r="83" spans="2:12" ht="15.75" thickBot="1">
      <c r="C83" s="183"/>
    </row>
    <row r="84" spans="2:12" ht="15.75" thickBot="1">
      <c r="B84" s="272" t="s">
        <v>242</v>
      </c>
      <c r="C84" s="273"/>
      <c r="D84" s="273"/>
      <c r="E84" s="273"/>
      <c r="F84" s="273"/>
      <c r="G84" s="273"/>
      <c r="H84" s="273"/>
      <c r="I84" s="273"/>
      <c r="J84" s="273"/>
      <c r="K84" s="274"/>
    </row>
    <row r="85" spans="2:12" ht="16.5" thickTop="1" thickBot="1">
      <c r="B85" s="275" t="s">
        <v>0</v>
      </c>
      <c r="C85" s="285"/>
      <c r="D85" s="199" t="s">
        <v>1</v>
      </c>
      <c r="E85" s="199"/>
      <c r="F85" s="199" t="s">
        <v>2</v>
      </c>
      <c r="G85" s="200"/>
      <c r="H85" s="201"/>
      <c r="I85" s="199" t="s">
        <v>3</v>
      </c>
      <c r="J85" s="199"/>
      <c r="K85" s="199" t="s">
        <v>4</v>
      </c>
    </row>
    <row r="86" spans="2:12" ht="16.5" thickTop="1" thickBot="1">
      <c r="B86" s="202">
        <v>0.58333333333333337</v>
      </c>
      <c r="C86" s="96" t="s">
        <v>14</v>
      </c>
      <c r="D86" s="83" t="s">
        <v>88</v>
      </c>
      <c r="E86" s="98" t="s">
        <v>274</v>
      </c>
      <c r="F86" s="82" t="s">
        <v>68</v>
      </c>
      <c r="G86" s="99"/>
      <c r="H86" s="96" t="s">
        <v>15</v>
      </c>
      <c r="I86" s="68" t="s">
        <v>57</v>
      </c>
      <c r="J86" s="98" t="s">
        <v>275</v>
      </c>
      <c r="K86" s="65" t="s">
        <v>6</v>
      </c>
    </row>
    <row r="87" spans="2:12" ht="15.75" thickBot="1">
      <c r="B87" s="188">
        <v>0.61458333333333337</v>
      </c>
      <c r="C87" s="196" t="s">
        <v>16</v>
      </c>
      <c r="D87" s="66" t="s">
        <v>11</v>
      </c>
      <c r="E87" s="101" t="s">
        <v>276</v>
      </c>
      <c r="F87" s="64" t="s">
        <v>8</v>
      </c>
      <c r="G87" s="99"/>
      <c r="H87" s="196" t="s">
        <v>17</v>
      </c>
      <c r="I87" s="67" t="s">
        <v>61</v>
      </c>
      <c r="J87" s="197" t="s">
        <v>277</v>
      </c>
      <c r="K87" s="80" t="s">
        <v>65</v>
      </c>
    </row>
    <row r="88" spans="2:12" ht="15.75" thickBot="1">
      <c r="B88" s="95">
        <v>0.64583333333333337</v>
      </c>
      <c r="C88" s="96" t="s">
        <v>18</v>
      </c>
      <c r="D88" s="82" t="s">
        <v>68</v>
      </c>
      <c r="E88" s="98" t="s">
        <v>278</v>
      </c>
      <c r="F88" s="68" t="s">
        <v>57</v>
      </c>
      <c r="G88" s="99"/>
      <c r="H88" s="96" t="s">
        <v>19</v>
      </c>
      <c r="I88" s="83" t="s">
        <v>88</v>
      </c>
      <c r="J88" s="98" t="s">
        <v>279</v>
      </c>
      <c r="K88" s="66" t="s">
        <v>11</v>
      </c>
    </row>
    <row r="89" spans="2:12" ht="15.75" thickBot="1">
      <c r="B89" s="188">
        <v>0.66666666666666663</v>
      </c>
      <c r="C89" s="196" t="s">
        <v>20</v>
      </c>
      <c r="D89" s="80" t="s">
        <v>65</v>
      </c>
      <c r="E89" s="101" t="s">
        <v>280</v>
      </c>
      <c r="F89" s="65" t="s">
        <v>6</v>
      </c>
      <c r="G89" s="99"/>
      <c r="H89" s="196" t="s">
        <v>21</v>
      </c>
      <c r="I89" s="67" t="s">
        <v>61</v>
      </c>
      <c r="J89" s="197" t="s">
        <v>281</v>
      </c>
      <c r="K89" s="83" t="s">
        <v>88</v>
      </c>
    </row>
    <row r="90" spans="2:12" ht="15.75" thickBot="1">
      <c r="B90" s="95">
        <v>0.6875</v>
      </c>
      <c r="C90" s="96" t="s">
        <v>22</v>
      </c>
      <c r="D90" s="67" t="s">
        <v>61</v>
      </c>
      <c r="E90" s="98" t="s">
        <v>282</v>
      </c>
      <c r="F90" s="68" t="s">
        <v>57</v>
      </c>
      <c r="G90" s="99"/>
      <c r="H90" s="96" t="s">
        <v>78</v>
      </c>
      <c r="I90" s="65" t="s">
        <v>6</v>
      </c>
      <c r="J90" s="98" t="s">
        <v>283</v>
      </c>
      <c r="K90" s="64" t="s">
        <v>8</v>
      </c>
    </row>
    <row r="91" spans="2:12" ht="15.75" thickBot="1">
      <c r="B91" s="188">
        <v>0.70833333333333337</v>
      </c>
      <c r="C91" s="196" t="s">
        <v>79</v>
      </c>
      <c r="D91" s="64" t="s">
        <v>8</v>
      </c>
      <c r="E91" s="101" t="s">
        <v>284</v>
      </c>
      <c r="F91" s="83" t="s">
        <v>88</v>
      </c>
      <c r="G91" s="99"/>
      <c r="H91" s="196" t="s">
        <v>80</v>
      </c>
      <c r="I91" s="66" t="s">
        <v>11</v>
      </c>
      <c r="J91" s="197" t="s">
        <v>285</v>
      </c>
      <c r="K91" s="82" t="s">
        <v>68</v>
      </c>
    </row>
    <row r="92" spans="2:12" ht="15.75" thickBot="1">
      <c r="B92" s="95">
        <v>0.72916666666666663</v>
      </c>
      <c r="C92" s="96" t="s">
        <v>81</v>
      </c>
      <c r="D92" s="65" t="s">
        <v>6</v>
      </c>
      <c r="E92" s="98" t="s">
        <v>286</v>
      </c>
      <c r="F92" s="67" t="s">
        <v>61</v>
      </c>
      <c r="G92" s="99"/>
      <c r="H92" s="96" t="s">
        <v>82</v>
      </c>
      <c r="I92" s="82" t="s">
        <v>68</v>
      </c>
      <c r="J92" s="98" t="s">
        <v>287</v>
      </c>
      <c r="K92" s="80" t="s">
        <v>65</v>
      </c>
    </row>
    <row r="93" spans="2:12" ht="15.75" thickBot="1">
      <c r="B93" s="188">
        <v>0.75</v>
      </c>
      <c r="C93" s="196" t="s">
        <v>83</v>
      </c>
      <c r="D93" s="67" t="s">
        <v>61</v>
      </c>
      <c r="E93" s="101" t="s">
        <v>288</v>
      </c>
      <c r="F93" s="66" t="s">
        <v>11</v>
      </c>
      <c r="G93" s="99"/>
      <c r="H93" s="196" t="s">
        <v>89</v>
      </c>
      <c r="I93" s="80" t="s">
        <v>65</v>
      </c>
      <c r="J93" s="101" t="s">
        <v>289</v>
      </c>
      <c r="K93" s="83" t="s">
        <v>88</v>
      </c>
    </row>
    <row r="94" spans="2:12" ht="15.75" thickBot="1">
      <c r="B94" s="95">
        <v>0.77083333333333337</v>
      </c>
      <c r="C94" s="96" t="s">
        <v>91</v>
      </c>
      <c r="D94" s="68" t="s">
        <v>57</v>
      </c>
      <c r="E94" s="98" t="s">
        <v>290</v>
      </c>
      <c r="F94" s="64" t="s">
        <v>8</v>
      </c>
      <c r="G94" s="99"/>
      <c r="H94" s="96" t="s">
        <v>92</v>
      </c>
      <c r="I94" s="65" t="s">
        <v>6</v>
      </c>
      <c r="J94" s="98" t="s">
        <v>291</v>
      </c>
      <c r="K94" s="66" t="s">
        <v>11</v>
      </c>
    </row>
    <row r="95" spans="2:12" ht="15.75" thickBot="1">
      <c r="B95" s="188">
        <v>0.79166666666666663</v>
      </c>
      <c r="C95" s="196" t="s">
        <v>93</v>
      </c>
      <c r="D95" s="80" t="s">
        <v>65</v>
      </c>
      <c r="E95" s="101" t="s">
        <v>292</v>
      </c>
      <c r="F95" s="68" t="s">
        <v>57</v>
      </c>
      <c r="G95" s="99"/>
      <c r="H95" s="196" t="s">
        <v>94</v>
      </c>
      <c r="I95" s="64" t="s">
        <v>8</v>
      </c>
      <c r="J95" s="101" t="s">
        <v>293</v>
      </c>
      <c r="K95" s="82" t="s">
        <v>68</v>
      </c>
    </row>
    <row r="96" spans="2:12" ht="15.75" thickBot="1">
      <c r="B96" s="85">
        <v>0.8125</v>
      </c>
      <c r="C96" s="203" t="s">
        <v>95</v>
      </c>
      <c r="D96" s="89" t="s">
        <v>68</v>
      </c>
      <c r="E96" s="204" t="s">
        <v>294</v>
      </c>
      <c r="F96" s="136" t="s">
        <v>6</v>
      </c>
      <c r="G96" s="205"/>
      <c r="H96" s="203" t="s">
        <v>96</v>
      </c>
      <c r="I96" s="143" t="s">
        <v>88</v>
      </c>
      <c r="J96" s="204" t="s">
        <v>273</v>
      </c>
      <c r="K96" s="108" t="s">
        <v>57</v>
      </c>
      <c r="L96" s="181" t="s">
        <v>243</v>
      </c>
    </row>
    <row r="97" spans="2:11" ht="16.5" thickTop="1" thickBot="1">
      <c r="B97" s="84">
        <v>0.83333333333333337</v>
      </c>
      <c r="C97" s="286" t="s">
        <v>244</v>
      </c>
      <c r="D97" s="287"/>
      <c r="E97" s="287"/>
      <c r="F97" s="288"/>
      <c r="G97" s="198"/>
      <c r="H97" s="286" t="s">
        <v>245</v>
      </c>
      <c r="I97" s="287"/>
      <c r="J97" s="287"/>
      <c r="K97" s="288"/>
    </row>
    <row r="98" spans="2:11" ht="15.75" thickBot="1">
      <c r="B98" s="95">
        <v>0.85416666666666663</v>
      </c>
      <c r="C98" s="280" t="s">
        <v>246</v>
      </c>
      <c r="D98" s="281"/>
      <c r="E98" s="281"/>
      <c r="F98" s="282"/>
      <c r="G98" s="7"/>
      <c r="H98" s="280" t="s">
        <v>247</v>
      </c>
      <c r="I98" s="283"/>
      <c r="J98" s="283"/>
      <c r="K98" s="284"/>
    </row>
    <row r="99" spans="2:11" ht="60.75" customHeight="1">
      <c r="C99" s="219" t="s">
        <v>272</v>
      </c>
    </row>
    <row r="100" spans="2:11" ht="15.75" customHeight="1">
      <c r="C100" s="219" t="s">
        <v>295</v>
      </c>
      <c r="H100" s="225" t="s">
        <v>298</v>
      </c>
    </row>
    <row r="101" spans="2:11" ht="15.75" customHeight="1">
      <c r="C101" s="219"/>
      <c r="D101" s="93" t="s">
        <v>146</v>
      </c>
      <c r="E101" s="227">
        <v>321</v>
      </c>
      <c r="F101" s="93" t="s">
        <v>8</v>
      </c>
      <c r="I101" s="93" t="s">
        <v>54</v>
      </c>
      <c r="J101" s="227">
        <v>518</v>
      </c>
      <c r="K101" s="93" t="s">
        <v>57</v>
      </c>
    </row>
    <row r="102" spans="2:11" ht="15.75" customHeight="1">
      <c r="C102" s="219"/>
      <c r="D102" t="s">
        <v>66</v>
      </c>
      <c r="E102" s="226">
        <v>311</v>
      </c>
      <c r="F102" t="s">
        <v>6</v>
      </c>
      <c r="I102" t="s">
        <v>72</v>
      </c>
      <c r="J102" s="226">
        <v>487</v>
      </c>
      <c r="K102" t="s">
        <v>68</v>
      </c>
    </row>
    <row r="103" spans="2:11" ht="15.75" customHeight="1">
      <c r="C103" s="219"/>
      <c r="D103" t="s">
        <v>296</v>
      </c>
      <c r="E103" s="226">
        <v>307</v>
      </c>
      <c r="F103" t="s">
        <v>65</v>
      </c>
      <c r="I103" t="s">
        <v>62</v>
      </c>
      <c r="J103" s="226">
        <v>444</v>
      </c>
      <c r="K103" t="s">
        <v>61</v>
      </c>
    </row>
    <row r="104" spans="2:11" ht="15.75" customHeight="1">
      <c r="C104" s="219"/>
      <c r="D104" t="s">
        <v>142</v>
      </c>
      <c r="E104" s="226">
        <v>274</v>
      </c>
      <c r="F104" t="s">
        <v>57</v>
      </c>
      <c r="I104" t="s">
        <v>299</v>
      </c>
      <c r="J104" s="226">
        <v>342</v>
      </c>
      <c r="K104" t="s">
        <v>11</v>
      </c>
    </row>
    <row r="105" spans="2:11" ht="15.75" customHeight="1">
      <c r="C105" s="219"/>
      <c r="D105" t="s">
        <v>69</v>
      </c>
      <c r="E105" s="226">
        <v>270</v>
      </c>
      <c r="F105" t="s">
        <v>68</v>
      </c>
    </row>
    <row r="106" spans="2:11" ht="15.75" customHeight="1">
      <c r="C106" s="219"/>
      <c r="D106" t="s">
        <v>297</v>
      </c>
      <c r="E106" s="226">
        <v>252</v>
      </c>
      <c r="F106" t="s">
        <v>88</v>
      </c>
    </row>
    <row r="107" spans="2:11" ht="15.75" customHeight="1">
      <c r="C107" s="219"/>
      <c r="D107" t="s">
        <v>147</v>
      </c>
      <c r="E107" s="226">
        <v>235</v>
      </c>
      <c r="F107" t="s">
        <v>61</v>
      </c>
    </row>
    <row r="108" spans="2:11" ht="15.75" customHeight="1">
      <c r="C108" s="219"/>
      <c r="D108" t="s">
        <v>151</v>
      </c>
      <c r="E108" s="226">
        <v>221</v>
      </c>
      <c r="F108" t="s">
        <v>11</v>
      </c>
    </row>
    <row r="109" spans="2:11" ht="16.5" customHeight="1">
      <c r="C109" s="219"/>
    </row>
    <row r="110" spans="2:11" ht="60.75" customHeight="1">
      <c r="C110" s="219"/>
    </row>
    <row r="111" spans="2:11" ht="16.5" customHeight="1" thickBot="1">
      <c r="C111" s="219"/>
    </row>
    <row r="112" spans="2:11" ht="16.5" customHeight="1" thickBot="1">
      <c r="B112" s="272" t="s">
        <v>303</v>
      </c>
      <c r="C112" s="273"/>
      <c r="D112" s="273"/>
      <c r="E112" s="273"/>
      <c r="F112" s="273"/>
      <c r="G112" s="273"/>
      <c r="H112" s="273"/>
      <c r="I112" s="273"/>
      <c r="J112" s="273"/>
      <c r="K112" s="274"/>
    </row>
    <row r="113" spans="2:12" ht="16.5" customHeight="1" thickTop="1" thickBot="1">
      <c r="B113" s="275" t="s">
        <v>0</v>
      </c>
      <c r="C113" s="276"/>
      <c r="D113" s="1" t="s">
        <v>1</v>
      </c>
      <c r="E113" s="1"/>
      <c r="F113" s="1" t="s">
        <v>2</v>
      </c>
      <c r="G113" s="2"/>
      <c r="H113" s="3"/>
      <c r="I113" s="1" t="s">
        <v>3</v>
      </c>
      <c r="J113" s="1"/>
      <c r="K113" s="1" t="s">
        <v>4</v>
      </c>
    </row>
    <row r="114" spans="2:12" ht="16.5" customHeight="1" thickTop="1" thickBot="1">
      <c r="B114" s="8">
        <v>0.70833333333333337</v>
      </c>
      <c r="C114" s="224" t="s">
        <v>5</v>
      </c>
      <c r="D114" s="222" t="s">
        <v>68</v>
      </c>
      <c r="E114" s="223" t="s">
        <v>304</v>
      </c>
      <c r="F114" s="103" t="s">
        <v>61</v>
      </c>
      <c r="G114" s="7"/>
      <c r="H114" s="224" t="s">
        <v>7</v>
      </c>
      <c r="I114" s="220" t="s">
        <v>6</v>
      </c>
      <c r="J114" s="223" t="s">
        <v>305</v>
      </c>
      <c r="K114" s="221" t="s">
        <v>88</v>
      </c>
    </row>
    <row r="115" spans="2:12" ht="16.5" customHeight="1" thickBot="1">
      <c r="B115" s="188">
        <v>0.73958333333333337</v>
      </c>
      <c r="C115" s="100" t="s">
        <v>9</v>
      </c>
      <c r="D115" s="80" t="s">
        <v>65</v>
      </c>
      <c r="E115" s="101" t="s">
        <v>306</v>
      </c>
      <c r="F115" s="66" t="s">
        <v>11</v>
      </c>
      <c r="G115" s="7"/>
      <c r="H115" s="100" t="s">
        <v>10</v>
      </c>
      <c r="I115" s="67" t="s">
        <v>61</v>
      </c>
      <c r="J115" s="101" t="s">
        <v>307</v>
      </c>
      <c r="K115" s="64" t="s">
        <v>8</v>
      </c>
    </row>
    <row r="116" spans="2:12" ht="16.5" customHeight="1" thickBot="1">
      <c r="B116" s="95">
        <v>0.77083333333333337</v>
      </c>
      <c r="C116" s="96" t="s">
        <v>12</v>
      </c>
      <c r="D116" s="66" t="s">
        <v>11</v>
      </c>
      <c r="E116" s="98" t="s">
        <v>308</v>
      </c>
      <c r="F116" s="68" t="s">
        <v>57</v>
      </c>
      <c r="G116" s="7"/>
      <c r="H116" s="96" t="s">
        <v>13</v>
      </c>
      <c r="I116" s="64" t="s">
        <v>8</v>
      </c>
      <c r="J116" s="98" t="s">
        <v>309</v>
      </c>
      <c r="K116" s="80" t="s">
        <v>65</v>
      </c>
    </row>
    <row r="117" spans="2:12" ht="16.5" customHeight="1" thickBot="1">
      <c r="B117" s="188">
        <v>0.79166666666666663</v>
      </c>
      <c r="C117" s="100" t="s">
        <v>14</v>
      </c>
      <c r="D117" s="68" t="s">
        <v>57</v>
      </c>
      <c r="E117" s="101" t="s">
        <v>310</v>
      </c>
      <c r="F117" s="65" t="s">
        <v>6</v>
      </c>
      <c r="G117" s="7"/>
      <c r="H117" s="100" t="s">
        <v>15</v>
      </c>
      <c r="I117" s="83" t="s">
        <v>88</v>
      </c>
      <c r="J117" s="101" t="s">
        <v>311</v>
      </c>
      <c r="K117" s="82" t="s">
        <v>68</v>
      </c>
    </row>
    <row r="118" spans="2:12" ht="16.5" customHeight="1" thickBot="1">
      <c r="B118" s="8">
        <v>0.8125</v>
      </c>
      <c r="C118" s="96" t="s">
        <v>16</v>
      </c>
      <c r="D118" s="67" t="s">
        <v>61</v>
      </c>
      <c r="E118" s="98" t="s">
        <v>312</v>
      </c>
      <c r="F118" s="80" t="s">
        <v>65</v>
      </c>
      <c r="G118" s="7"/>
      <c r="H118" s="96" t="s">
        <v>17</v>
      </c>
      <c r="I118" s="64" t="s">
        <v>8</v>
      </c>
      <c r="J118" s="98" t="s">
        <v>313</v>
      </c>
      <c r="K118" s="66" t="s">
        <v>11</v>
      </c>
    </row>
    <row r="119" spans="2:12" ht="16.5" customHeight="1" thickBot="1">
      <c r="B119" s="84">
        <v>0.83333333333333337</v>
      </c>
      <c r="C119" s="100" t="s">
        <v>18</v>
      </c>
      <c r="D119" s="83" t="s">
        <v>88</v>
      </c>
      <c r="E119" s="101" t="s">
        <v>314</v>
      </c>
      <c r="F119" s="66" t="s">
        <v>11</v>
      </c>
      <c r="G119" s="7"/>
      <c r="H119" s="100" t="s">
        <v>19</v>
      </c>
      <c r="I119" s="68" t="s">
        <v>57</v>
      </c>
      <c r="J119" s="101" t="s">
        <v>315</v>
      </c>
      <c r="K119" s="82" t="s">
        <v>68</v>
      </c>
    </row>
    <row r="120" spans="2:12" ht="16.5" customHeight="1" thickBot="1">
      <c r="B120" s="8">
        <v>0.85416666666666663</v>
      </c>
      <c r="C120" s="96" t="s">
        <v>20</v>
      </c>
      <c r="D120" s="67" t="s">
        <v>61</v>
      </c>
      <c r="E120" s="98" t="s">
        <v>316</v>
      </c>
      <c r="F120" s="83" t="s">
        <v>88</v>
      </c>
      <c r="G120" s="7"/>
      <c r="H120" s="96" t="s">
        <v>21</v>
      </c>
      <c r="I120" s="80" t="s">
        <v>65</v>
      </c>
      <c r="J120" s="98" t="s">
        <v>317</v>
      </c>
      <c r="K120" s="65" t="s">
        <v>6</v>
      </c>
    </row>
    <row r="121" spans="2:12" ht="16.5" customHeight="1" thickBot="1">
      <c r="B121" s="84">
        <v>0.875</v>
      </c>
      <c r="C121" s="100" t="s">
        <v>22</v>
      </c>
      <c r="D121" s="65" t="s">
        <v>6</v>
      </c>
      <c r="E121" s="101" t="s">
        <v>318</v>
      </c>
      <c r="F121" s="64" t="s">
        <v>8</v>
      </c>
      <c r="G121" s="7"/>
      <c r="H121" s="100" t="s">
        <v>78</v>
      </c>
      <c r="I121" s="67" t="s">
        <v>61</v>
      </c>
      <c r="J121" s="101" t="s">
        <v>319</v>
      </c>
      <c r="K121" s="68" t="s">
        <v>57</v>
      </c>
    </row>
    <row r="122" spans="2:12" ht="16.5" customHeight="1" thickBot="1">
      <c r="B122" s="8">
        <v>0.89583333333333337</v>
      </c>
      <c r="C122" s="96" t="s">
        <v>79</v>
      </c>
      <c r="D122" s="66" t="s">
        <v>11</v>
      </c>
      <c r="E122" s="98" t="s">
        <v>320</v>
      </c>
      <c r="F122" s="82" t="s">
        <v>68</v>
      </c>
      <c r="G122" s="99"/>
      <c r="H122" s="96" t="s">
        <v>80</v>
      </c>
      <c r="I122" s="64" t="s">
        <v>8</v>
      </c>
      <c r="J122" s="98" t="s">
        <v>321</v>
      </c>
      <c r="K122" s="83" t="s">
        <v>88</v>
      </c>
    </row>
    <row r="123" spans="2:12" ht="16.5" customHeight="1" thickBot="1">
      <c r="B123" s="84">
        <v>0.91666666666666663</v>
      </c>
      <c r="C123" s="100" t="s">
        <v>81</v>
      </c>
      <c r="D123" s="82" t="s">
        <v>68</v>
      </c>
      <c r="E123" s="101" t="s">
        <v>322</v>
      </c>
      <c r="F123" s="80" t="s">
        <v>65</v>
      </c>
      <c r="G123" s="7"/>
      <c r="H123" s="100" t="s">
        <v>82</v>
      </c>
      <c r="I123" s="65" t="s">
        <v>6</v>
      </c>
      <c r="J123" s="101" t="s">
        <v>323</v>
      </c>
      <c r="K123" s="67" t="s">
        <v>61</v>
      </c>
    </row>
    <row r="124" spans="2:12" ht="16.5" customHeight="1" thickBot="1">
      <c r="B124" s="8">
        <v>0.9375</v>
      </c>
      <c r="C124" s="96" t="s">
        <v>83</v>
      </c>
      <c r="D124" s="65" t="s">
        <v>6</v>
      </c>
      <c r="E124" s="98" t="s">
        <v>324</v>
      </c>
      <c r="F124" s="66" t="s">
        <v>11</v>
      </c>
      <c r="G124" s="7"/>
      <c r="H124" s="96" t="s">
        <v>179</v>
      </c>
      <c r="I124" s="80" t="s">
        <v>65</v>
      </c>
      <c r="J124" s="98" t="s">
        <v>325</v>
      </c>
      <c r="K124" s="68" t="s">
        <v>57</v>
      </c>
    </row>
    <row r="125" spans="2:12" ht="16.5" customHeight="1" thickBot="1">
      <c r="B125" s="84">
        <v>0.95833333333333337</v>
      </c>
      <c r="C125" s="100" t="s">
        <v>91</v>
      </c>
      <c r="D125" s="80" t="s">
        <v>65</v>
      </c>
      <c r="E125" s="101" t="s">
        <v>326</v>
      </c>
      <c r="F125" s="83" t="s">
        <v>88</v>
      </c>
      <c r="G125" s="7"/>
      <c r="H125" s="100" t="s">
        <v>92</v>
      </c>
      <c r="I125" s="68" t="s">
        <v>57</v>
      </c>
      <c r="J125" s="101" t="s">
        <v>327</v>
      </c>
      <c r="K125" s="64" t="s">
        <v>8</v>
      </c>
    </row>
    <row r="126" spans="2:12" ht="16.5" customHeight="1" thickBot="1">
      <c r="B126" s="95">
        <v>0.97916666666666663</v>
      </c>
      <c r="C126" s="96"/>
      <c r="D126" s="97" t="s">
        <v>98</v>
      </c>
      <c r="E126" s="98" t="s">
        <v>181</v>
      </c>
      <c r="F126" s="97" t="s">
        <v>103</v>
      </c>
      <c r="G126" s="99"/>
      <c r="H126" s="96"/>
      <c r="I126" s="97" t="s">
        <v>100</v>
      </c>
      <c r="J126" s="98" t="s">
        <v>181</v>
      </c>
      <c r="K126" s="97" t="s">
        <v>99</v>
      </c>
      <c r="L126" s="102" t="s">
        <v>302</v>
      </c>
    </row>
    <row r="127" spans="2:12" ht="16.5" customHeight="1">
      <c r="C127" s="219"/>
    </row>
    <row r="128" spans="2:12" ht="69.75" customHeight="1" thickBot="1">
      <c r="C128" s="219"/>
    </row>
    <row r="129" spans="2:12" ht="16.5" customHeight="1" thickBot="1">
      <c r="B129" s="272" t="s">
        <v>333</v>
      </c>
      <c r="C129" s="273"/>
      <c r="D129" s="273"/>
      <c r="E129" s="273"/>
      <c r="F129" s="273"/>
      <c r="G129" s="273"/>
      <c r="H129" s="273"/>
      <c r="I129" s="273"/>
      <c r="J129" s="273"/>
      <c r="K129" s="274"/>
    </row>
    <row r="130" spans="2:12" ht="16.5" customHeight="1" thickTop="1" thickBot="1">
      <c r="B130" s="275" t="s">
        <v>0</v>
      </c>
      <c r="C130" s="276"/>
      <c r="D130" s="1" t="s">
        <v>1</v>
      </c>
      <c r="E130" s="1"/>
      <c r="F130" s="1" t="s">
        <v>2</v>
      </c>
      <c r="G130" s="2"/>
      <c r="H130" s="3"/>
      <c r="I130" s="1" t="s">
        <v>3</v>
      </c>
      <c r="J130" s="1"/>
      <c r="K130" s="1" t="s">
        <v>4</v>
      </c>
    </row>
    <row r="131" spans="2:12" ht="16.5" customHeight="1" thickTop="1" thickBot="1">
      <c r="B131" s="8">
        <v>0.70833333333333337</v>
      </c>
      <c r="C131" s="224" t="s">
        <v>5</v>
      </c>
      <c r="D131" s="64" t="s">
        <v>8</v>
      </c>
      <c r="E131" s="223" t="s">
        <v>336</v>
      </c>
      <c r="F131" s="82" t="s">
        <v>68</v>
      </c>
      <c r="G131" s="7"/>
      <c r="H131" s="224" t="s">
        <v>7</v>
      </c>
      <c r="I131" s="67" t="s">
        <v>61</v>
      </c>
      <c r="J131" s="223" t="s">
        <v>337</v>
      </c>
      <c r="K131" s="66" t="s">
        <v>11</v>
      </c>
    </row>
    <row r="132" spans="2:12" ht="16.5" customHeight="1" thickBot="1">
      <c r="B132" s="235">
        <v>0.73958333333333337</v>
      </c>
      <c r="C132" s="236" t="s">
        <v>9</v>
      </c>
      <c r="D132" s="143" t="s">
        <v>88</v>
      </c>
      <c r="E132" s="237" t="s">
        <v>338</v>
      </c>
      <c r="F132" s="108" t="s">
        <v>57</v>
      </c>
      <c r="G132" s="179"/>
      <c r="H132" s="236" t="s">
        <v>10</v>
      </c>
      <c r="I132" s="89" t="s">
        <v>68</v>
      </c>
      <c r="J132" s="237" t="s">
        <v>339</v>
      </c>
      <c r="K132" s="136" t="s">
        <v>6</v>
      </c>
      <c r="L132" s="181" t="s">
        <v>301</v>
      </c>
    </row>
    <row r="133" spans="2:12" ht="16.5" customHeight="1" thickTop="1" thickBot="1">
      <c r="B133" s="8">
        <v>0.77083333333333337</v>
      </c>
      <c r="C133" s="233" t="s">
        <v>12</v>
      </c>
      <c r="D133" s="137" t="s">
        <v>6</v>
      </c>
      <c r="E133" s="234" t="s">
        <v>340</v>
      </c>
      <c r="F133" s="142" t="s">
        <v>68</v>
      </c>
      <c r="G133" s="7"/>
      <c r="H133" s="233" t="s">
        <v>13</v>
      </c>
      <c r="I133" s="141" t="s">
        <v>57</v>
      </c>
      <c r="J133" s="234" t="s">
        <v>341</v>
      </c>
      <c r="K133" s="140" t="s">
        <v>88</v>
      </c>
    </row>
    <row r="134" spans="2:12" ht="16.5" customHeight="1" thickBot="1">
      <c r="B134" s="188">
        <v>0.79166666666666663</v>
      </c>
      <c r="C134" s="100" t="s">
        <v>14</v>
      </c>
      <c r="D134" s="64" t="s">
        <v>8</v>
      </c>
      <c r="E134" s="101" t="s">
        <v>342</v>
      </c>
      <c r="F134" s="67" t="s">
        <v>61</v>
      </c>
      <c r="G134" s="7"/>
      <c r="H134" s="100" t="s">
        <v>15</v>
      </c>
      <c r="I134" s="66" t="s">
        <v>11</v>
      </c>
      <c r="J134" s="101" t="s">
        <v>343</v>
      </c>
      <c r="K134" s="80" t="s">
        <v>65</v>
      </c>
    </row>
    <row r="135" spans="2:12" ht="16.5" customHeight="1" thickBot="1">
      <c r="B135" s="8">
        <v>0.8125</v>
      </c>
      <c r="C135" s="96" t="s">
        <v>16</v>
      </c>
      <c r="D135" s="83" t="s">
        <v>88</v>
      </c>
      <c r="E135" s="98" t="s">
        <v>344</v>
      </c>
      <c r="F135" s="65" t="s">
        <v>6</v>
      </c>
      <c r="G135" s="7"/>
      <c r="H135" s="96" t="s">
        <v>17</v>
      </c>
      <c r="I135" s="82" t="s">
        <v>68</v>
      </c>
      <c r="J135" s="98" t="s">
        <v>345</v>
      </c>
      <c r="K135" s="67" t="s">
        <v>61</v>
      </c>
    </row>
    <row r="136" spans="2:12" ht="16.5" customHeight="1" thickBot="1">
      <c r="B136" s="84">
        <v>0.83333333333333337</v>
      </c>
      <c r="C136" s="100" t="s">
        <v>18</v>
      </c>
      <c r="D136" s="80" t="s">
        <v>65</v>
      </c>
      <c r="E136" s="101" t="s">
        <v>346</v>
      </c>
      <c r="F136" s="64" t="s">
        <v>8</v>
      </c>
      <c r="G136" s="7"/>
      <c r="H136" s="100" t="s">
        <v>19</v>
      </c>
      <c r="I136" s="68" t="s">
        <v>57</v>
      </c>
      <c r="J136" s="101" t="s">
        <v>347</v>
      </c>
      <c r="K136" s="66" t="s">
        <v>11</v>
      </c>
    </row>
    <row r="137" spans="2:12" ht="16.5" customHeight="1" thickBot="1">
      <c r="B137" s="8">
        <v>0.85416666666666663</v>
      </c>
      <c r="C137" s="96" t="s">
        <v>20</v>
      </c>
      <c r="D137" s="82" t="s">
        <v>68</v>
      </c>
      <c r="E137" s="98" t="s">
        <v>348</v>
      </c>
      <c r="F137" s="83" t="s">
        <v>88</v>
      </c>
      <c r="G137" s="7"/>
      <c r="H137" s="96" t="s">
        <v>21</v>
      </c>
      <c r="I137" s="65" t="s">
        <v>6</v>
      </c>
      <c r="J137" s="98" t="s">
        <v>349</v>
      </c>
      <c r="K137" s="68" t="s">
        <v>57</v>
      </c>
    </row>
    <row r="138" spans="2:12" ht="16.5" customHeight="1" thickBot="1">
      <c r="B138" s="84">
        <v>0.875</v>
      </c>
      <c r="C138" s="100" t="s">
        <v>22</v>
      </c>
      <c r="D138" s="66" t="s">
        <v>11</v>
      </c>
      <c r="E138" s="101" t="s">
        <v>350</v>
      </c>
      <c r="F138" s="64" t="s">
        <v>8</v>
      </c>
      <c r="G138" s="7"/>
      <c r="H138" s="100" t="s">
        <v>78</v>
      </c>
      <c r="I138" s="80" t="s">
        <v>65</v>
      </c>
      <c r="J138" s="101" t="s">
        <v>351</v>
      </c>
      <c r="K138" s="67" t="s">
        <v>61</v>
      </c>
    </row>
    <row r="139" spans="2:12" ht="16.5" customHeight="1" thickBot="1">
      <c r="B139" s="8">
        <v>0.89583333333333337</v>
      </c>
      <c r="C139" s="96" t="s">
        <v>79</v>
      </c>
      <c r="D139" s="82" t="s">
        <v>68</v>
      </c>
      <c r="E139" s="98" t="s">
        <v>352</v>
      </c>
      <c r="F139" s="68" t="s">
        <v>57</v>
      </c>
      <c r="G139" s="99"/>
      <c r="H139" s="96" t="s">
        <v>80</v>
      </c>
      <c r="I139" s="66" t="s">
        <v>11</v>
      </c>
      <c r="J139" s="98" t="s">
        <v>353</v>
      </c>
      <c r="K139" s="83" t="s">
        <v>88</v>
      </c>
    </row>
    <row r="140" spans="2:12" ht="16.5" customHeight="1" thickBot="1">
      <c r="B140" s="84">
        <v>0.91666666666666663</v>
      </c>
      <c r="C140" s="100" t="s">
        <v>81</v>
      </c>
      <c r="D140" s="65" t="s">
        <v>6</v>
      </c>
      <c r="E140" s="101" t="s">
        <v>354</v>
      </c>
      <c r="F140" s="80" t="s">
        <v>65</v>
      </c>
      <c r="G140" s="7"/>
      <c r="H140" s="100" t="s">
        <v>82</v>
      </c>
      <c r="I140" s="83" t="s">
        <v>88</v>
      </c>
      <c r="J140" s="101" t="s">
        <v>282</v>
      </c>
      <c r="K140" s="67" t="s">
        <v>61</v>
      </c>
    </row>
    <row r="141" spans="2:12" ht="16.5" customHeight="1" thickBot="1">
      <c r="B141" s="8">
        <v>0.9375</v>
      </c>
      <c r="C141" s="96" t="s">
        <v>83</v>
      </c>
      <c r="D141" s="68" t="s">
        <v>57</v>
      </c>
      <c r="E141" s="98" t="s">
        <v>355</v>
      </c>
      <c r="F141" s="67" t="s">
        <v>61</v>
      </c>
      <c r="G141" s="7"/>
      <c r="H141" s="96" t="s">
        <v>179</v>
      </c>
      <c r="I141" s="64" t="s">
        <v>8</v>
      </c>
      <c r="J141" s="98" t="s">
        <v>356</v>
      </c>
      <c r="K141" s="65" t="s">
        <v>6</v>
      </c>
    </row>
    <row r="142" spans="2:12" ht="16.5" customHeight="1" thickBot="1">
      <c r="B142" s="84">
        <v>0.95833333333333337</v>
      </c>
      <c r="C142" s="100" t="s">
        <v>91</v>
      </c>
      <c r="D142" s="83" t="s">
        <v>88</v>
      </c>
      <c r="E142" s="101" t="s">
        <v>357</v>
      </c>
      <c r="F142" s="64" t="s">
        <v>8</v>
      </c>
      <c r="G142" s="7"/>
      <c r="H142" s="100" t="s">
        <v>92</v>
      </c>
      <c r="I142" s="82" t="s">
        <v>68</v>
      </c>
      <c r="J142" s="101" t="s">
        <v>358</v>
      </c>
      <c r="K142" s="66" t="s">
        <v>11</v>
      </c>
    </row>
    <row r="143" spans="2:12" ht="16.5" customHeight="1" thickBot="1">
      <c r="B143" s="95">
        <v>0.97916666666666663</v>
      </c>
      <c r="C143" s="96"/>
      <c r="D143" s="97" t="s">
        <v>99</v>
      </c>
      <c r="E143" s="98" t="s">
        <v>181</v>
      </c>
      <c r="F143" s="97" t="s">
        <v>105</v>
      </c>
      <c r="G143" s="96"/>
      <c r="H143" s="96"/>
      <c r="I143" s="97" t="s">
        <v>101</v>
      </c>
      <c r="J143" s="98" t="s">
        <v>181</v>
      </c>
      <c r="K143" s="97" t="s">
        <v>103</v>
      </c>
      <c r="L143" s="102" t="s">
        <v>302</v>
      </c>
    </row>
    <row r="144" spans="2:12" ht="16.5" customHeight="1">
      <c r="B144" s="229"/>
      <c r="C144" s="230"/>
      <c r="D144" s="231"/>
      <c r="E144" s="232"/>
      <c r="F144" s="231"/>
      <c r="G144" s="230"/>
      <c r="H144" s="230"/>
      <c r="I144" s="231"/>
      <c r="J144" s="232"/>
      <c r="K144" s="231"/>
    </row>
    <row r="145" spans="2:12" ht="16.5" customHeight="1" thickBot="1">
      <c r="B145" s="229"/>
      <c r="C145" s="230"/>
      <c r="D145" s="231"/>
      <c r="E145" s="232"/>
      <c r="F145" s="231"/>
      <c r="G145" s="230"/>
      <c r="H145" s="230"/>
      <c r="I145" s="231"/>
      <c r="J145" s="232"/>
      <c r="K145" s="231"/>
    </row>
    <row r="146" spans="2:12" ht="16.5" customHeight="1" thickBot="1">
      <c r="B146" s="272" t="s">
        <v>332</v>
      </c>
      <c r="C146" s="273"/>
      <c r="D146" s="273"/>
      <c r="E146" s="273"/>
      <c r="F146" s="273"/>
      <c r="G146" s="273"/>
      <c r="H146" s="273"/>
      <c r="I146" s="273"/>
      <c r="J146" s="273"/>
      <c r="K146" s="274"/>
    </row>
    <row r="147" spans="2:12" ht="16.5" customHeight="1" thickTop="1" thickBot="1">
      <c r="B147" s="275" t="s">
        <v>0</v>
      </c>
      <c r="C147" s="276"/>
      <c r="D147" s="1" t="s">
        <v>1</v>
      </c>
      <c r="E147" s="1"/>
      <c r="F147" s="1" t="s">
        <v>2</v>
      </c>
      <c r="G147" s="2"/>
      <c r="H147" s="3"/>
      <c r="I147" s="1" t="s">
        <v>3</v>
      </c>
      <c r="J147" s="1"/>
      <c r="K147" s="1" t="s">
        <v>4</v>
      </c>
    </row>
    <row r="148" spans="2:12" ht="16.5" customHeight="1" thickTop="1" thickBot="1">
      <c r="B148" s="202">
        <v>0.70833333333333337</v>
      </c>
      <c r="C148" s="224" t="s">
        <v>5</v>
      </c>
      <c r="D148" s="103" t="s">
        <v>61</v>
      </c>
      <c r="E148" s="223" t="s">
        <v>363</v>
      </c>
      <c r="F148" s="220" t="s">
        <v>6</v>
      </c>
      <c r="G148" s="254"/>
      <c r="H148" s="224" t="s">
        <v>7</v>
      </c>
      <c r="I148" s="255" t="s">
        <v>65</v>
      </c>
      <c r="J148" s="223" t="s">
        <v>364</v>
      </c>
      <c r="K148" s="222" t="s">
        <v>68</v>
      </c>
    </row>
    <row r="149" spans="2:12" ht="16.5" customHeight="1" thickBot="1">
      <c r="B149" s="188">
        <v>0.73958333333333337</v>
      </c>
      <c r="C149" s="100" t="s">
        <v>9</v>
      </c>
      <c r="D149" s="68" t="s">
        <v>57</v>
      </c>
      <c r="E149" s="101" t="s">
        <v>365</v>
      </c>
      <c r="F149" s="80" t="s">
        <v>65</v>
      </c>
      <c r="G149" s="99"/>
      <c r="H149" s="100" t="s">
        <v>10</v>
      </c>
      <c r="I149" s="66" t="s">
        <v>11</v>
      </c>
      <c r="J149" s="101" t="s">
        <v>366</v>
      </c>
      <c r="K149" s="65" t="s">
        <v>6</v>
      </c>
    </row>
    <row r="150" spans="2:12" ht="16.5" customHeight="1" thickBot="1">
      <c r="B150" s="95">
        <v>0.77083333333333337</v>
      </c>
      <c r="C150" s="96" t="s">
        <v>12</v>
      </c>
      <c r="D150" s="64" t="s">
        <v>8</v>
      </c>
      <c r="E150" s="98" t="s">
        <v>367</v>
      </c>
      <c r="F150" s="68" t="s">
        <v>57</v>
      </c>
      <c r="G150" s="99"/>
      <c r="H150" s="96" t="s">
        <v>13</v>
      </c>
      <c r="I150" s="83" t="s">
        <v>88</v>
      </c>
      <c r="J150" s="98" t="s">
        <v>368</v>
      </c>
      <c r="K150" s="80" t="s">
        <v>65</v>
      </c>
    </row>
    <row r="151" spans="2:12" ht="16.5" customHeight="1" thickBot="1">
      <c r="B151" s="235">
        <v>0.79166666666666663</v>
      </c>
      <c r="C151" s="236" t="s">
        <v>14</v>
      </c>
      <c r="D151" s="187" t="s">
        <v>11</v>
      </c>
      <c r="E151" s="237" t="s">
        <v>369</v>
      </c>
      <c r="F151" s="186" t="s">
        <v>61</v>
      </c>
      <c r="G151" s="205"/>
      <c r="H151" s="236" t="s">
        <v>15</v>
      </c>
      <c r="I151" s="89" t="s">
        <v>68</v>
      </c>
      <c r="J151" s="237" t="s">
        <v>370</v>
      </c>
      <c r="K151" s="90" t="s">
        <v>8</v>
      </c>
      <c r="L151" s="181" t="s">
        <v>334</v>
      </c>
    </row>
    <row r="152" spans="2:12" ht="16.5" customHeight="1" thickTop="1" thickBot="1">
      <c r="B152" s="8">
        <v>0.8125</v>
      </c>
      <c r="C152" s="233" t="s">
        <v>16</v>
      </c>
      <c r="D152" s="142" t="s">
        <v>68</v>
      </c>
      <c r="E152" s="234" t="s">
        <v>353</v>
      </c>
      <c r="F152" s="137" t="s">
        <v>6</v>
      </c>
      <c r="G152" s="198"/>
      <c r="H152" s="233" t="s">
        <v>17</v>
      </c>
      <c r="I152" s="141" t="s">
        <v>57</v>
      </c>
      <c r="J152" s="234" t="s">
        <v>371</v>
      </c>
      <c r="K152" s="140" t="s">
        <v>88</v>
      </c>
    </row>
    <row r="153" spans="2:12" ht="16.5" customHeight="1" thickBot="1">
      <c r="B153" s="188">
        <v>0.83333333333333337</v>
      </c>
      <c r="C153" s="100" t="s">
        <v>18</v>
      </c>
      <c r="D153" s="67" t="s">
        <v>61</v>
      </c>
      <c r="E153" s="101" t="s">
        <v>372</v>
      </c>
      <c r="F153" s="64" t="s">
        <v>8</v>
      </c>
      <c r="G153" s="99"/>
      <c r="H153" s="100" t="s">
        <v>19</v>
      </c>
      <c r="I153" s="66" t="s">
        <v>11</v>
      </c>
      <c r="J153" s="101" t="s">
        <v>373</v>
      </c>
      <c r="K153" s="80" t="s">
        <v>65</v>
      </c>
    </row>
    <row r="154" spans="2:12" ht="16.5" customHeight="1" thickBot="1">
      <c r="B154" s="8">
        <v>0.85416666666666663</v>
      </c>
      <c r="C154" s="96" t="s">
        <v>20</v>
      </c>
      <c r="D154" s="65" t="s">
        <v>6</v>
      </c>
      <c r="E154" s="98" t="s">
        <v>374</v>
      </c>
      <c r="F154" s="83" t="s">
        <v>88</v>
      </c>
      <c r="G154" s="7"/>
      <c r="H154" s="96" t="s">
        <v>21</v>
      </c>
      <c r="I154" s="67" t="s">
        <v>61</v>
      </c>
      <c r="J154" s="98" t="s">
        <v>375</v>
      </c>
      <c r="K154" s="82" t="s">
        <v>68</v>
      </c>
    </row>
    <row r="155" spans="2:12" ht="16.5" customHeight="1" thickBot="1">
      <c r="B155" s="84">
        <v>0.875</v>
      </c>
      <c r="C155" s="100" t="s">
        <v>22</v>
      </c>
      <c r="D155" s="80" t="s">
        <v>65</v>
      </c>
      <c r="E155" s="101" t="s">
        <v>376</v>
      </c>
      <c r="F155" s="64" t="s">
        <v>8</v>
      </c>
      <c r="G155" s="7"/>
      <c r="H155" s="100" t="s">
        <v>78</v>
      </c>
      <c r="I155" s="68" t="s">
        <v>57</v>
      </c>
      <c r="J155" s="101" t="s">
        <v>377</v>
      </c>
      <c r="K155" s="66" t="s">
        <v>11</v>
      </c>
    </row>
    <row r="156" spans="2:12" ht="16.5" customHeight="1" thickBot="1">
      <c r="B156" s="8">
        <v>0.89583333333333337</v>
      </c>
      <c r="C156" s="96" t="s">
        <v>79</v>
      </c>
      <c r="D156" s="83" t="s">
        <v>88</v>
      </c>
      <c r="E156" s="98" t="s">
        <v>378</v>
      </c>
      <c r="F156" s="82" t="s">
        <v>68</v>
      </c>
      <c r="G156" s="99"/>
      <c r="H156" s="96" t="s">
        <v>80</v>
      </c>
      <c r="I156" s="65" t="s">
        <v>6</v>
      </c>
      <c r="J156" s="98" t="s">
        <v>379</v>
      </c>
      <c r="K156" s="68" t="s">
        <v>57</v>
      </c>
    </row>
    <row r="157" spans="2:12" ht="16.5" customHeight="1" thickBot="1">
      <c r="B157" s="84">
        <v>0.91666666666666663</v>
      </c>
      <c r="C157" s="100" t="s">
        <v>81</v>
      </c>
      <c r="D157" s="64" t="s">
        <v>8</v>
      </c>
      <c r="E157" s="101" t="s">
        <v>380</v>
      </c>
      <c r="F157" s="66" t="s">
        <v>11</v>
      </c>
      <c r="G157" s="7"/>
      <c r="H157" s="100" t="s">
        <v>82</v>
      </c>
      <c r="I157" s="67" t="s">
        <v>61</v>
      </c>
      <c r="J157" s="101" t="s">
        <v>381</v>
      </c>
      <c r="K157" s="80" t="s">
        <v>65</v>
      </c>
    </row>
    <row r="158" spans="2:12" ht="16.5" customHeight="1" thickBot="1">
      <c r="B158" s="8">
        <v>0.9375</v>
      </c>
      <c r="C158" s="96" t="s">
        <v>83</v>
      </c>
      <c r="D158" s="80" t="s">
        <v>65</v>
      </c>
      <c r="E158" s="98" t="s">
        <v>382</v>
      </c>
      <c r="F158" s="65" t="s">
        <v>6</v>
      </c>
      <c r="G158" s="7"/>
      <c r="H158" s="96" t="s">
        <v>179</v>
      </c>
      <c r="I158" s="66" t="s">
        <v>11</v>
      </c>
      <c r="J158" s="98" t="s">
        <v>383</v>
      </c>
      <c r="K158" s="83" t="s">
        <v>88</v>
      </c>
    </row>
    <row r="159" spans="2:12" ht="16.5" customHeight="1" thickBot="1">
      <c r="B159" s="84">
        <v>0.95833333333333337</v>
      </c>
      <c r="C159" s="100" t="s">
        <v>91</v>
      </c>
      <c r="D159" s="68" t="s">
        <v>57</v>
      </c>
      <c r="E159" s="101" t="s">
        <v>384</v>
      </c>
      <c r="F159" s="82" t="s">
        <v>68</v>
      </c>
      <c r="G159" s="7"/>
      <c r="H159" s="100" t="s">
        <v>92</v>
      </c>
      <c r="I159" s="83" t="s">
        <v>88</v>
      </c>
      <c r="J159" s="101" t="s">
        <v>385</v>
      </c>
      <c r="K159" s="67" t="s">
        <v>61</v>
      </c>
    </row>
    <row r="160" spans="2:12" ht="16.5" customHeight="1" thickBot="1">
      <c r="B160" s="95">
        <v>0.97916666666666663</v>
      </c>
      <c r="C160" s="96"/>
      <c r="D160" s="97" t="s">
        <v>99</v>
      </c>
      <c r="E160" s="98" t="s">
        <v>181</v>
      </c>
      <c r="F160" s="97" t="s">
        <v>104</v>
      </c>
      <c r="G160" s="96"/>
      <c r="H160" s="96"/>
      <c r="I160" s="97" t="s">
        <v>335</v>
      </c>
      <c r="J160" s="98" t="s">
        <v>181</v>
      </c>
      <c r="K160" s="97" t="s">
        <v>105</v>
      </c>
      <c r="L160" s="102" t="s">
        <v>302</v>
      </c>
    </row>
    <row r="161" spans="2:12" ht="16.5" customHeight="1">
      <c r="B161" s="229"/>
      <c r="C161" s="230"/>
      <c r="D161" s="231"/>
      <c r="E161" s="232"/>
      <c r="F161" s="231"/>
      <c r="G161" s="230"/>
      <c r="H161" s="230"/>
      <c r="I161" s="231"/>
      <c r="J161" s="232"/>
      <c r="K161" s="231"/>
    </row>
    <row r="162" spans="2:12" ht="16.5" customHeight="1" thickBot="1">
      <c r="B162" s="229"/>
      <c r="C162" s="230"/>
      <c r="D162" s="231"/>
      <c r="E162" s="232"/>
      <c r="F162" s="231"/>
      <c r="G162" s="230"/>
      <c r="H162" s="230"/>
      <c r="I162" s="231"/>
      <c r="J162" s="232"/>
      <c r="K162" s="231"/>
    </row>
    <row r="163" spans="2:12" ht="16.5" customHeight="1" thickBot="1">
      <c r="B163" s="272" t="s">
        <v>361</v>
      </c>
      <c r="C163" s="273"/>
      <c r="D163" s="273"/>
      <c r="E163" s="273"/>
      <c r="F163" s="273"/>
      <c r="G163" s="273"/>
      <c r="H163" s="273"/>
      <c r="I163" s="273"/>
      <c r="J163" s="273"/>
      <c r="K163" s="274"/>
    </row>
    <row r="164" spans="2:12" ht="16.5" customHeight="1" thickTop="1" thickBot="1">
      <c r="B164" s="275" t="s">
        <v>0</v>
      </c>
      <c r="C164" s="276"/>
      <c r="D164" s="1" t="s">
        <v>1</v>
      </c>
      <c r="E164" s="1"/>
      <c r="F164" s="1" t="s">
        <v>2</v>
      </c>
      <c r="G164" s="2"/>
      <c r="H164" s="3"/>
      <c r="I164" s="1" t="s">
        <v>3</v>
      </c>
      <c r="J164" s="1"/>
      <c r="K164" s="1" t="s">
        <v>4</v>
      </c>
    </row>
    <row r="165" spans="2:12" ht="16.5" customHeight="1" thickTop="1" thickBot="1">
      <c r="B165" s="202">
        <v>0.70833333333333337</v>
      </c>
      <c r="C165" s="224" t="s">
        <v>5</v>
      </c>
      <c r="D165" s="67" t="s">
        <v>61</v>
      </c>
      <c r="E165" s="223" t="s">
        <v>389</v>
      </c>
      <c r="F165" s="68" t="s">
        <v>57</v>
      </c>
      <c r="G165" s="254"/>
      <c r="H165" s="224" t="s">
        <v>7</v>
      </c>
      <c r="I165" s="64" t="s">
        <v>8</v>
      </c>
      <c r="J165" s="223" t="s">
        <v>390</v>
      </c>
      <c r="K165" s="65" t="s">
        <v>6</v>
      </c>
    </row>
    <row r="166" spans="2:12" ht="16.5" customHeight="1" thickBot="1">
      <c r="B166" s="188">
        <v>0.73958333333333337</v>
      </c>
      <c r="C166" s="100" t="s">
        <v>9</v>
      </c>
      <c r="D166" s="64" t="s">
        <v>8</v>
      </c>
      <c r="E166" s="101" t="s">
        <v>391</v>
      </c>
      <c r="F166" s="83" t="s">
        <v>88</v>
      </c>
      <c r="G166" s="99"/>
      <c r="H166" s="100" t="s">
        <v>10</v>
      </c>
      <c r="I166" s="82" t="s">
        <v>68</v>
      </c>
      <c r="J166" s="101" t="s">
        <v>392</v>
      </c>
      <c r="K166" s="66" t="s">
        <v>11</v>
      </c>
    </row>
    <row r="167" spans="2:12" ht="16.5" customHeight="1" thickBot="1">
      <c r="B167" s="95">
        <v>0.77083333333333337</v>
      </c>
      <c r="C167" s="96" t="s">
        <v>12</v>
      </c>
      <c r="D167" s="65" t="s">
        <v>6</v>
      </c>
      <c r="E167" s="98" t="s">
        <v>393</v>
      </c>
      <c r="F167" s="67" t="s">
        <v>61</v>
      </c>
      <c r="G167" s="99"/>
      <c r="H167" s="96" t="s">
        <v>13</v>
      </c>
      <c r="I167" s="80" t="s">
        <v>65</v>
      </c>
      <c r="J167" s="98" t="s">
        <v>394</v>
      </c>
      <c r="K167" s="82" t="s">
        <v>68</v>
      </c>
    </row>
    <row r="168" spans="2:12" ht="16.5" customHeight="1" thickBot="1">
      <c r="B168" s="188">
        <v>0.79166666666666663</v>
      </c>
      <c r="C168" s="100" t="s">
        <v>14</v>
      </c>
      <c r="D168" s="68" t="s">
        <v>57</v>
      </c>
      <c r="E168" s="101" t="s">
        <v>395</v>
      </c>
      <c r="F168" s="64" t="s">
        <v>8</v>
      </c>
      <c r="G168" s="99"/>
      <c r="H168" s="100" t="s">
        <v>15</v>
      </c>
      <c r="I168" s="83" t="s">
        <v>88</v>
      </c>
      <c r="J168" s="101" t="s">
        <v>396</v>
      </c>
      <c r="K168" s="80" t="s">
        <v>65</v>
      </c>
    </row>
    <row r="169" spans="2:12" ht="16.5" customHeight="1" thickBot="1">
      <c r="B169" s="95">
        <v>0.8125</v>
      </c>
      <c r="C169" s="96" t="s">
        <v>16</v>
      </c>
      <c r="D169" s="80" t="s">
        <v>65</v>
      </c>
      <c r="E169" s="98" t="s">
        <v>397</v>
      </c>
      <c r="F169" s="68" t="s">
        <v>57</v>
      </c>
      <c r="G169" s="99"/>
      <c r="H169" s="96" t="s">
        <v>17</v>
      </c>
      <c r="I169" s="65" t="s">
        <v>6</v>
      </c>
      <c r="J169" s="98" t="s">
        <v>398</v>
      </c>
      <c r="K169" s="66" t="s">
        <v>11</v>
      </c>
    </row>
    <row r="170" spans="2:12" ht="16.5" customHeight="1" thickBot="1">
      <c r="B170" s="235">
        <v>0.83333333333333337</v>
      </c>
      <c r="C170" s="236" t="s">
        <v>18</v>
      </c>
      <c r="D170" s="187" t="s">
        <v>11</v>
      </c>
      <c r="E170" s="237" t="s">
        <v>399</v>
      </c>
      <c r="F170" s="186" t="s">
        <v>61</v>
      </c>
      <c r="G170" s="205"/>
      <c r="H170" s="236" t="s">
        <v>19</v>
      </c>
      <c r="I170" s="89" t="s">
        <v>68</v>
      </c>
      <c r="J170" s="237" t="s">
        <v>400</v>
      </c>
      <c r="K170" s="90" t="s">
        <v>8</v>
      </c>
      <c r="L170" s="181" t="s">
        <v>362</v>
      </c>
    </row>
    <row r="171" spans="2:12" ht="16.5" customHeight="1" thickTop="1" thickBot="1">
      <c r="B171" s="8">
        <v>0.85416666666666663</v>
      </c>
      <c r="C171" s="233" t="s">
        <v>20</v>
      </c>
      <c r="D171" s="185" t="s">
        <v>65</v>
      </c>
      <c r="E171" s="234" t="s">
        <v>401</v>
      </c>
      <c r="F171" s="184" t="s">
        <v>11</v>
      </c>
      <c r="G171" s="7"/>
      <c r="H171" s="233" t="s">
        <v>21</v>
      </c>
      <c r="I171" s="107" t="s">
        <v>8</v>
      </c>
      <c r="J171" s="234" t="s">
        <v>402</v>
      </c>
      <c r="K171" s="81" t="s">
        <v>61</v>
      </c>
    </row>
    <row r="172" spans="2:12" ht="16.5" customHeight="1" thickBot="1">
      <c r="B172" s="84">
        <v>0.875</v>
      </c>
      <c r="C172" s="100" t="s">
        <v>22</v>
      </c>
      <c r="D172" s="82" t="s">
        <v>68</v>
      </c>
      <c r="E172" s="101" t="s">
        <v>403</v>
      </c>
      <c r="F172" s="67" t="s">
        <v>61</v>
      </c>
      <c r="G172" s="7"/>
      <c r="H172" s="100" t="s">
        <v>78</v>
      </c>
      <c r="I172" s="65" t="s">
        <v>6</v>
      </c>
      <c r="J172" s="101" t="s">
        <v>404</v>
      </c>
      <c r="K172" s="83" t="s">
        <v>88</v>
      </c>
    </row>
    <row r="173" spans="2:12" ht="16.5" customHeight="1" thickBot="1">
      <c r="B173" s="8">
        <v>0.89583333333333337</v>
      </c>
      <c r="C173" s="96" t="s">
        <v>79</v>
      </c>
      <c r="D173" s="66" t="s">
        <v>11</v>
      </c>
      <c r="E173" s="98" t="s">
        <v>405</v>
      </c>
      <c r="F173" s="68" t="s">
        <v>57</v>
      </c>
      <c r="G173" s="99"/>
      <c r="H173" s="96" t="s">
        <v>80</v>
      </c>
      <c r="I173" s="80" t="s">
        <v>65</v>
      </c>
      <c r="J173" s="98" t="s">
        <v>406</v>
      </c>
      <c r="K173" s="64" t="s">
        <v>8</v>
      </c>
    </row>
    <row r="174" spans="2:12" ht="16.5" customHeight="1" thickBot="1">
      <c r="B174" s="84">
        <v>0.91666666666666663</v>
      </c>
      <c r="C174" s="100" t="s">
        <v>81</v>
      </c>
      <c r="D174" s="68" t="s">
        <v>57</v>
      </c>
      <c r="E174" s="101" t="s">
        <v>407</v>
      </c>
      <c r="F174" s="65" t="s">
        <v>6</v>
      </c>
      <c r="G174" s="7"/>
      <c r="H174" s="100" t="s">
        <v>82</v>
      </c>
      <c r="I174" s="83" t="s">
        <v>88</v>
      </c>
      <c r="J174" s="101" t="s">
        <v>408</v>
      </c>
      <c r="K174" s="82" t="s">
        <v>68</v>
      </c>
    </row>
    <row r="175" spans="2:12" ht="16.5" customHeight="1" thickBot="1">
      <c r="B175" s="8">
        <v>0.9375</v>
      </c>
      <c r="C175" s="96" t="s">
        <v>83</v>
      </c>
      <c r="D175" s="67" t="s">
        <v>61</v>
      </c>
      <c r="E175" s="98" t="s">
        <v>409</v>
      </c>
      <c r="F175" s="80" t="s">
        <v>65</v>
      </c>
      <c r="G175" s="7"/>
      <c r="H175" s="96" t="s">
        <v>179</v>
      </c>
      <c r="I175" s="66" t="s">
        <v>11</v>
      </c>
      <c r="J175" s="98" t="s">
        <v>410</v>
      </c>
      <c r="K175" s="64" t="s">
        <v>8</v>
      </c>
    </row>
    <row r="176" spans="2:12" ht="16.5" customHeight="1" thickBot="1">
      <c r="B176" s="84">
        <v>0.95833333333333337</v>
      </c>
      <c r="C176" s="100" t="s">
        <v>91</v>
      </c>
      <c r="D176" s="66" t="s">
        <v>11</v>
      </c>
      <c r="E176" s="101" t="s">
        <v>411</v>
      </c>
      <c r="F176" s="83" t="s">
        <v>88</v>
      </c>
      <c r="G176" s="7"/>
      <c r="H176" s="100" t="s">
        <v>92</v>
      </c>
      <c r="I176" s="82" t="s">
        <v>68</v>
      </c>
      <c r="J176" s="101" t="s">
        <v>412</v>
      </c>
      <c r="K176" s="68" t="s">
        <v>57</v>
      </c>
    </row>
    <row r="177" spans="2:12" ht="16.5" customHeight="1" thickBot="1">
      <c r="B177" s="95">
        <v>0.97916666666666663</v>
      </c>
      <c r="C177" s="96"/>
      <c r="D177" s="97" t="s">
        <v>102</v>
      </c>
      <c r="E177" s="98" t="s">
        <v>181</v>
      </c>
      <c r="F177" s="97" t="s">
        <v>99</v>
      </c>
      <c r="G177" s="96"/>
      <c r="H177" s="96"/>
      <c r="I177" s="97" t="s">
        <v>101</v>
      </c>
      <c r="J177" s="98" t="s">
        <v>181</v>
      </c>
      <c r="K177" s="97" t="s">
        <v>105</v>
      </c>
      <c r="L177" s="102" t="s">
        <v>302</v>
      </c>
    </row>
    <row r="178" spans="2:12" ht="16.5" customHeight="1">
      <c r="B178" s="229"/>
      <c r="C178" s="230"/>
      <c r="D178" s="231"/>
      <c r="E178" s="232"/>
      <c r="F178" s="231"/>
      <c r="G178" s="230"/>
      <c r="H178" s="230"/>
      <c r="I178" s="231"/>
      <c r="J178" s="232"/>
      <c r="K178" s="231"/>
    </row>
    <row r="179" spans="2:12" ht="16.5" customHeight="1" thickBot="1">
      <c r="B179" s="229"/>
      <c r="C179" s="230"/>
      <c r="D179" s="231"/>
      <c r="E179" s="232"/>
      <c r="F179" s="231"/>
      <c r="G179" s="230"/>
      <c r="H179" s="230"/>
      <c r="I179" s="231"/>
      <c r="J179" s="232"/>
      <c r="K179" s="231"/>
    </row>
    <row r="180" spans="2:12" ht="16.5" customHeight="1" thickBot="1">
      <c r="B180" s="272" t="s">
        <v>387</v>
      </c>
      <c r="C180" s="273"/>
      <c r="D180" s="273"/>
      <c r="E180" s="273"/>
      <c r="F180" s="273"/>
      <c r="G180" s="273"/>
      <c r="H180" s="273"/>
      <c r="I180" s="273"/>
      <c r="J180" s="273"/>
      <c r="K180" s="274"/>
    </row>
    <row r="181" spans="2:12" ht="16.5" customHeight="1" thickTop="1" thickBot="1">
      <c r="B181" s="275" t="s">
        <v>0</v>
      </c>
      <c r="C181" s="276"/>
      <c r="D181" s="1" t="s">
        <v>1</v>
      </c>
      <c r="E181" s="1"/>
      <c r="F181" s="1" t="s">
        <v>2</v>
      </c>
      <c r="G181" s="2"/>
      <c r="H181" s="3"/>
      <c r="I181" s="1" t="s">
        <v>3</v>
      </c>
      <c r="J181" s="1"/>
      <c r="K181" s="1" t="s">
        <v>4</v>
      </c>
    </row>
    <row r="182" spans="2:12" ht="16.5" customHeight="1" thickTop="1" thickBot="1">
      <c r="B182" s="202">
        <v>0.70833333333333337</v>
      </c>
      <c r="C182" s="224" t="s">
        <v>5</v>
      </c>
      <c r="D182" s="221" t="s">
        <v>88</v>
      </c>
      <c r="E182" s="223"/>
      <c r="F182" s="103" t="s">
        <v>61</v>
      </c>
      <c r="G182" s="254"/>
      <c r="H182" s="224" t="s">
        <v>7</v>
      </c>
      <c r="I182" s="222" t="s">
        <v>68</v>
      </c>
      <c r="J182" s="223"/>
      <c r="K182" s="220" t="s">
        <v>6</v>
      </c>
    </row>
    <row r="183" spans="2:12" ht="16.5" customHeight="1" thickBot="1">
      <c r="B183" s="188">
        <v>0.73958333333333337</v>
      </c>
      <c r="C183" s="100" t="s">
        <v>9</v>
      </c>
      <c r="D183" s="82" t="s">
        <v>68</v>
      </c>
      <c r="E183" s="101"/>
      <c r="F183" s="66" t="s">
        <v>11</v>
      </c>
      <c r="G183" s="99"/>
      <c r="H183" s="100" t="s">
        <v>10</v>
      </c>
      <c r="I183" s="64" t="s">
        <v>8</v>
      </c>
      <c r="J183" s="101"/>
      <c r="K183" s="83" t="s">
        <v>88</v>
      </c>
    </row>
    <row r="184" spans="2:12" ht="16.5" customHeight="1" thickBot="1">
      <c r="B184" s="95">
        <v>0.77083333333333337</v>
      </c>
      <c r="C184" s="96" t="s">
        <v>12</v>
      </c>
      <c r="D184" s="65" t="s">
        <v>6</v>
      </c>
      <c r="E184" s="98"/>
      <c r="F184" s="64" t="s">
        <v>8</v>
      </c>
      <c r="G184" s="99"/>
      <c r="H184" s="96" t="s">
        <v>13</v>
      </c>
      <c r="I184" s="67" t="s">
        <v>61</v>
      </c>
      <c r="J184" s="98"/>
      <c r="K184" s="66" t="s">
        <v>11</v>
      </c>
    </row>
    <row r="185" spans="2:12" ht="16.5" customHeight="1" thickBot="1">
      <c r="B185" s="188">
        <v>0.79166666666666663</v>
      </c>
      <c r="C185" s="100" t="s">
        <v>14</v>
      </c>
      <c r="D185" s="80" t="s">
        <v>65</v>
      </c>
      <c r="E185" s="101"/>
      <c r="F185" s="82" t="s">
        <v>68</v>
      </c>
      <c r="G185" s="99"/>
      <c r="H185" s="100" t="s">
        <v>15</v>
      </c>
      <c r="I185" s="65" t="s">
        <v>6</v>
      </c>
      <c r="J185" s="101"/>
      <c r="K185" s="67" t="s">
        <v>61</v>
      </c>
    </row>
    <row r="186" spans="2:12" ht="16.5" customHeight="1" thickBot="1">
      <c r="B186" s="95">
        <v>0.8125</v>
      </c>
      <c r="C186" s="96" t="s">
        <v>16</v>
      </c>
      <c r="D186" s="67" t="s">
        <v>61</v>
      </c>
      <c r="E186" s="98"/>
      <c r="F186" s="68" t="s">
        <v>57</v>
      </c>
      <c r="G186" s="99"/>
      <c r="H186" s="96" t="s">
        <v>17</v>
      </c>
      <c r="I186" s="83" t="s">
        <v>88</v>
      </c>
      <c r="J186" s="98"/>
      <c r="K186" s="80" t="s">
        <v>65</v>
      </c>
    </row>
    <row r="187" spans="2:12" ht="16.5" customHeight="1" thickBot="1">
      <c r="B187" s="188">
        <v>0.83333333333333337</v>
      </c>
      <c r="C187" s="100" t="s">
        <v>18</v>
      </c>
      <c r="D187" s="66" t="s">
        <v>11</v>
      </c>
      <c r="E187" s="101"/>
      <c r="F187" s="65" t="s">
        <v>6</v>
      </c>
      <c r="G187" s="99"/>
      <c r="H187" s="100" t="s">
        <v>19</v>
      </c>
      <c r="I187" s="68" t="s">
        <v>57</v>
      </c>
      <c r="J187" s="101"/>
      <c r="K187" s="64" t="s">
        <v>8</v>
      </c>
    </row>
    <row r="188" spans="2:12" ht="16.5" customHeight="1" thickBot="1">
      <c r="B188" s="95">
        <v>0.85416666666666663</v>
      </c>
      <c r="C188" s="96" t="s">
        <v>20</v>
      </c>
      <c r="D188" s="64" t="s">
        <v>8</v>
      </c>
      <c r="E188" s="98"/>
      <c r="F188" s="82" t="s">
        <v>68</v>
      </c>
      <c r="G188" s="144"/>
      <c r="H188" s="96" t="s">
        <v>21</v>
      </c>
      <c r="I188" s="80" t="s">
        <v>65</v>
      </c>
      <c r="J188" s="98"/>
      <c r="K188" s="68" t="s">
        <v>57</v>
      </c>
    </row>
    <row r="189" spans="2:12" ht="16.5" customHeight="1" thickBot="1">
      <c r="B189" s="235">
        <v>0.875</v>
      </c>
      <c r="C189" s="236" t="s">
        <v>22</v>
      </c>
      <c r="D189" s="108" t="s">
        <v>57</v>
      </c>
      <c r="E189" s="237"/>
      <c r="F189" s="143" t="s">
        <v>88</v>
      </c>
      <c r="G189" s="88"/>
      <c r="H189" s="236" t="s">
        <v>78</v>
      </c>
      <c r="I189" s="136" t="s">
        <v>6</v>
      </c>
      <c r="J189" s="237"/>
      <c r="K189" s="109" t="s">
        <v>65</v>
      </c>
      <c r="L189" s="181" t="s">
        <v>388</v>
      </c>
    </row>
    <row r="190" spans="2:12" ht="16.5" customHeight="1" thickTop="1" thickBot="1">
      <c r="B190" s="8">
        <v>0.89583333333333337</v>
      </c>
      <c r="C190" s="233" t="s">
        <v>79</v>
      </c>
      <c r="D190" s="64" t="s">
        <v>8</v>
      </c>
      <c r="E190" s="98"/>
      <c r="F190" s="67" t="s">
        <v>61</v>
      </c>
      <c r="G190" s="198"/>
      <c r="H190" s="233" t="s">
        <v>80</v>
      </c>
      <c r="I190" s="80" t="s">
        <v>65</v>
      </c>
      <c r="J190" s="98"/>
      <c r="K190" s="66" t="s">
        <v>11</v>
      </c>
    </row>
    <row r="191" spans="2:12" ht="16.5" customHeight="1" thickBot="1">
      <c r="B191" s="84">
        <v>0.91666666666666663</v>
      </c>
      <c r="C191" s="100" t="s">
        <v>81</v>
      </c>
      <c r="D191" s="82" t="s">
        <v>68</v>
      </c>
      <c r="E191" s="101"/>
      <c r="F191" s="83" t="s">
        <v>88</v>
      </c>
      <c r="G191" s="7"/>
      <c r="H191" s="100" t="s">
        <v>82</v>
      </c>
      <c r="I191" s="68" t="s">
        <v>57</v>
      </c>
      <c r="J191" s="101"/>
      <c r="K191" s="65" t="s">
        <v>6</v>
      </c>
    </row>
    <row r="192" spans="2:12" ht="16.5" customHeight="1" thickBot="1">
      <c r="B192" s="8">
        <v>0.9375</v>
      </c>
      <c r="C192" s="96" t="s">
        <v>83</v>
      </c>
      <c r="D192" s="140" t="s">
        <v>88</v>
      </c>
      <c r="E192" s="234"/>
      <c r="F192" s="137" t="s">
        <v>6</v>
      </c>
      <c r="G192" s="7"/>
      <c r="H192" s="96" t="s">
        <v>179</v>
      </c>
      <c r="I192" s="81" t="s">
        <v>61</v>
      </c>
      <c r="J192" s="234"/>
      <c r="K192" s="142" t="s">
        <v>68</v>
      </c>
    </row>
    <row r="193" spans="2:12" ht="16.5" customHeight="1" thickBot="1">
      <c r="B193" s="84">
        <v>0.95833333333333337</v>
      </c>
      <c r="C193" s="100" t="s">
        <v>91</v>
      </c>
      <c r="D193" s="80" t="s">
        <v>65</v>
      </c>
      <c r="E193" s="101"/>
      <c r="F193" s="64" t="s">
        <v>8</v>
      </c>
      <c r="G193" s="7"/>
      <c r="H193" s="100" t="s">
        <v>92</v>
      </c>
      <c r="I193" s="66" t="s">
        <v>11</v>
      </c>
      <c r="J193" s="101"/>
      <c r="K193" s="68" t="s">
        <v>57</v>
      </c>
    </row>
    <row r="194" spans="2:12" ht="16.5" customHeight="1" thickBot="1">
      <c r="B194" s="95">
        <v>0.97916666666666663</v>
      </c>
      <c r="C194" s="96"/>
      <c r="D194" s="97" t="s">
        <v>335</v>
      </c>
      <c r="E194" s="98" t="s">
        <v>181</v>
      </c>
      <c r="F194" s="97" t="s">
        <v>100</v>
      </c>
      <c r="G194" s="96"/>
      <c r="H194" s="96"/>
      <c r="I194" s="97" t="s">
        <v>101</v>
      </c>
      <c r="J194" s="98" t="s">
        <v>181</v>
      </c>
      <c r="K194" s="97" t="s">
        <v>99</v>
      </c>
      <c r="L194" s="102" t="s">
        <v>302</v>
      </c>
    </row>
    <row r="195" spans="2:12" ht="16.5" customHeight="1">
      <c r="B195" s="229"/>
      <c r="C195" s="230"/>
      <c r="D195" s="231"/>
      <c r="E195" s="232"/>
      <c r="F195" s="231"/>
      <c r="G195" s="230"/>
      <c r="H195" s="230"/>
      <c r="I195" s="231"/>
      <c r="J195" s="232"/>
      <c r="K195" s="231"/>
    </row>
    <row r="196" spans="2:12" ht="16.5" customHeight="1">
      <c r="B196" s="229"/>
      <c r="C196" s="230"/>
      <c r="D196" s="231"/>
      <c r="E196" s="232"/>
      <c r="F196" s="231"/>
      <c r="G196" s="230"/>
      <c r="H196" s="230"/>
      <c r="I196" s="231"/>
      <c r="J196" s="232"/>
      <c r="K196" s="231"/>
    </row>
    <row r="197" spans="2:12" ht="16.5" customHeight="1">
      <c r="B197" s="229"/>
      <c r="C197" s="230"/>
      <c r="D197" s="231"/>
      <c r="E197" s="232"/>
      <c r="F197" s="231"/>
      <c r="G197" s="230"/>
      <c r="H197" s="230"/>
      <c r="I197" s="231"/>
      <c r="J197" s="232"/>
      <c r="K197" s="231"/>
    </row>
    <row r="198" spans="2:12" ht="16.5" customHeight="1">
      <c r="B198" s="229"/>
      <c r="C198" s="230"/>
      <c r="D198" s="231"/>
      <c r="E198" s="232"/>
      <c r="F198" s="231"/>
      <c r="G198" s="230"/>
      <c r="H198" s="230"/>
      <c r="I198" s="231"/>
      <c r="J198" s="232"/>
      <c r="K198" s="231"/>
    </row>
    <row r="199" spans="2:12" ht="16.5" customHeight="1">
      <c r="B199" s="229"/>
      <c r="C199" s="230"/>
      <c r="D199" s="231"/>
      <c r="E199" s="232"/>
      <c r="F199" s="231"/>
      <c r="G199" s="230"/>
      <c r="H199" s="230"/>
      <c r="I199" s="231"/>
      <c r="J199" s="232"/>
      <c r="K199" s="231"/>
    </row>
    <row r="200" spans="2:12" ht="16.5" thickBot="1">
      <c r="B200" s="92" t="s">
        <v>106</v>
      </c>
      <c r="E200" s="93"/>
      <c r="F200" s="93"/>
    </row>
    <row r="201" spans="2:12" ht="15.75" thickBot="1">
      <c r="E201" s="93" t="s">
        <v>107</v>
      </c>
      <c r="F201" s="93"/>
      <c r="I201" s="65" t="s">
        <v>6</v>
      </c>
      <c r="J201" t="s">
        <v>105</v>
      </c>
    </row>
    <row r="202" spans="2:12" ht="15.75" thickBot="1">
      <c r="E202" s="94" t="s">
        <v>108</v>
      </c>
      <c r="F202" s="93"/>
      <c r="I202" s="82" t="s">
        <v>68</v>
      </c>
      <c r="J202" t="s">
        <v>103</v>
      </c>
    </row>
    <row r="203" spans="2:12" ht="15.75" thickBot="1">
      <c r="E203" s="93" t="s">
        <v>109</v>
      </c>
      <c r="F203" s="93"/>
      <c r="I203" s="68" t="s">
        <v>57</v>
      </c>
      <c r="J203" t="s">
        <v>104</v>
      </c>
    </row>
    <row r="204" spans="2:12" ht="15.75" thickBot="1">
      <c r="E204" s="94" t="s">
        <v>110</v>
      </c>
      <c r="F204" s="93"/>
      <c r="I204" s="64" t="s">
        <v>8</v>
      </c>
      <c r="J204" t="s">
        <v>98</v>
      </c>
    </row>
    <row r="205" spans="2:12" ht="15.75" thickBot="1">
      <c r="E205" s="93" t="s">
        <v>111</v>
      </c>
      <c r="F205" s="93"/>
      <c r="I205" s="67" t="s">
        <v>61</v>
      </c>
      <c r="J205" t="s">
        <v>99</v>
      </c>
    </row>
    <row r="206" spans="2:12" ht="15.75" thickBot="1">
      <c r="E206" s="94" t="s">
        <v>112</v>
      </c>
      <c r="F206" s="93"/>
      <c r="I206" s="66" t="s">
        <v>11</v>
      </c>
      <c r="J206" t="s">
        <v>100</v>
      </c>
    </row>
    <row r="207" spans="2:12" ht="15.75" thickBot="1">
      <c r="E207" s="93" t="s">
        <v>113</v>
      </c>
      <c r="F207" s="93" t="s">
        <v>114</v>
      </c>
      <c r="I207" s="80" t="s">
        <v>65</v>
      </c>
      <c r="J207" t="s">
        <v>101</v>
      </c>
    </row>
    <row r="208" spans="2:12" ht="15.75" thickBot="1">
      <c r="I208" s="83" t="s">
        <v>88</v>
      </c>
      <c r="J208" t="s">
        <v>102</v>
      </c>
    </row>
  </sheetData>
  <mergeCells count="27">
    <mergeCell ref="B180:K180"/>
    <mergeCell ref="B181:C181"/>
    <mergeCell ref="B163:K163"/>
    <mergeCell ref="B164:C164"/>
    <mergeCell ref="B67:K67"/>
    <mergeCell ref="B68:C68"/>
    <mergeCell ref="B50:K50"/>
    <mergeCell ref="B51:C51"/>
    <mergeCell ref="C98:F98"/>
    <mergeCell ref="B146:K146"/>
    <mergeCell ref="B147:C147"/>
    <mergeCell ref="H98:K98"/>
    <mergeCell ref="B84:K84"/>
    <mergeCell ref="B85:C85"/>
    <mergeCell ref="C97:F97"/>
    <mergeCell ref="H97:K97"/>
    <mergeCell ref="B129:K129"/>
    <mergeCell ref="B130:C130"/>
    <mergeCell ref="B112:K112"/>
    <mergeCell ref="B113:C113"/>
    <mergeCell ref="B33:K33"/>
    <mergeCell ref="B34:C34"/>
    <mergeCell ref="B2:K2"/>
    <mergeCell ref="B3:K3"/>
    <mergeCell ref="B4:C4"/>
    <mergeCell ref="B17:K17"/>
    <mergeCell ref="B18:C18"/>
  </mergeCells>
  <printOptions horizontalCentered="1"/>
  <pageMargins left="0.70866141732283472" right="0.70866141732283472" top="0.19685039370078741" bottom="0.39370078740157483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55"/>
  <sheetViews>
    <sheetView workbookViewId="0">
      <pane xSplit="12" ySplit="1" topLeftCell="AX2" activePane="bottomRight" state="frozen"/>
      <selection pane="topRight" activeCell="M1" sqref="M1"/>
      <selection pane="bottomLeft" activeCell="A2" sqref="A2"/>
      <selection pane="bottomRight" activeCell="BW4" sqref="BW4"/>
    </sheetView>
  </sheetViews>
  <sheetFormatPr defaultRowHeight="12.75"/>
  <cols>
    <col min="1" max="1" width="4.5703125" style="61" customWidth="1"/>
    <col min="2" max="2" width="12.5703125" style="39" customWidth="1"/>
    <col min="3" max="3" width="8.42578125" style="39" customWidth="1"/>
    <col min="4" max="69" width="3.7109375" style="39" customWidth="1"/>
    <col min="70" max="70" width="4.42578125" style="39" customWidth="1"/>
    <col min="71" max="71" width="7.7109375" style="39" customWidth="1"/>
    <col min="72" max="72" width="9.140625" style="39"/>
    <col min="73" max="73" width="6.42578125" style="39" customWidth="1"/>
    <col min="74" max="74" width="6.5703125" style="39" customWidth="1"/>
    <col min="75" max="16384" width="9.140625" style="39"/>
  </cols>
  <sheetData>
    <row r="1" spans="1:74" ht="15.75" customHeight="1">
      <c r="A1" s="289" t="s">
        <v>23</v>
      </c>
      <c r="B1" s="291" t="s">
        <v>41</v>
      </c>
      <c r="C1" s="293" t="s">
        <v>42</v>
      </c>
      <c r="D1" s="295" t="s">
        <v>56</v>
      </c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  <c r="V1" s="296"/>
      <c r="W1" s="296"/>
      <c r="X1" s="296"/>
      <c r="Y1" s="296"/>
      <c r="Z1" s="296"/>
      <c r="AA1" s="296"/>
      <c r="AB1" s="296"/>
      <c r="AC1" s="296"/>
      <c r="AD1" s="296"/>
      <c r="AE1" s="296"/>
      <c r="AF1" s="296"/>
      <c r="AG1" s="296"/>
      <c r="AH1" s="296"/>
      <c r="AI1" s="296"/>
      <c r="AJ1" s="296"/>
      <c r="AK1" s="296"/>
      <c r="AL1" s="296"/>
      <c r="AM1" s="296"/>
      <c r="AN1" s="296"/>
      <c r="AO1" s="296"/>
      <c r="AP1" s="296"/>
      <c r="AQ1" s="296"/>
      <c r="AR1" s="296"/>
      <c r="AS1" s="296"/>
      <c r="AT1" s="296"/>
      <c r="AU1" s="296"/>
      <c r="AV1" s="296"/>
      <c r="AW1" s="296"/>
      <c r="AX1" s="296"/>
      <c r="AY1" s="296"/>
      <c r="AZ1" s="296"/>
      <c r="BA1" s="296"/>
      <c r="BB1" s="296"/>
      <c r="BC1" s="296"/>
      <c r="BD1" s="296"/>
      <c r="BE1" s="296"/>
      <c r="BF1" s="296"/>
      <c r="BG1" s="296"/>
      <c r="BH1" s="296"/>
      <c r="BI1" s="296"/>
      <c r="BJ1" s="296"/>
      <c r="BK1" s="296"/>
      <c r="BL1" s="296"/>
      <c r="BM1" s="296"/>
      <c r="BN1" s="296"/>
      <c r="BO1" s="296"/>
      <c r="BP1" s="296"/>
      <c r="BQ1" s="296"/>
      <c r="BR1" s="296"/>
      <c r="BS1" s="296"/>
      <c r="BT1" s="296"/>
      <c r="BU1" s="296"/>
      <c r="BV1" s="297"/>
    </row>
    <row r="2" spans="1:74" ht="18" customHeight="1" thickBot="1">
      <c r="A2" s="290"/>
      <c r="B2" s="292"/>
      <c r="C2" s="294"/>
      <c r="D2" s="40">
        <v>1</v>
      </c>
      <c r="E2" s="40">
        <v>2</v>
      </c>
      <c r="F2" s="40">
        <v>3</v>
      </c>
      <c r="G2" s="40">
        <v>4</v>
      </c>
      <c r="H2" s="40">
        <v>5</v>
      </c>
      <c r="I2" s="40">
        <v>6</v>
      </c>
      <c r="J2" s="131">
        <v>7</v>
      </c>
      <c r="K2" s="128">
        <v>8</v>
      </c>
      <c r="L2" s="40">
        <v>9</v>
      </c>
      <c r="M2" s="40">
        <v>10</v>
      </c>
      <c r="N2" s="40">
        <v>11</v>
      </c>
      <c r="O2" s="40">
        <v>12</v>
      </c>
      <c r="P2" s="40">
        <v>13</v>
      </c>
      <c r="Q2" s="131">
        <v>14</v>
      </c>
      <c r="R2" s="128">
        <v>15</v>
      </c>
      <c r="S2" s="40">
        <v>16</v>
      </c>
      <c r="T2" s="40">
        <v>17</v>
      </c>
      <c r="U2" s="40">
        <v>18</v>
      </c>
      <c r="V2" s="40">
        <v>19</v>
      </c>
      <c r="W2" s="41">
        <v>20</v>
      </c>
      <c r="X2" s="131">
        <v>21</v>
      </c>
      <c r="Y2" s="170">
        <v>22</v>
      </c>
      <c r="Z2" s="41">
        <v>23</v>
      </c>
      <c r="AA2" s="41">
        <v>24</v>
      </c>
      <c r="AB2" s="41">
        <v>25</v>
      </c>
      <c r="AC2" s="41">
        <v>26</v>
      </c>
      <c r="AD2" s="41">
        <v>27</v>
      </c>
      <c r="AE2" s="131">
        <v>28</v>
      </c>
      <c r="AF2" s="170">
        <v>29</v>
      </c>
      <c r="AG2" s="41">
        <v>30</v>
      </c>
      <c r="AH2" s="41">
        <v>31</v>
      </c>
      <c r="AI2" s="41">
        <v>32</v>
      </c>
      <c r="AJ2" s="41">
        <v>33</v>
      </c>
      <c r="AK2" s="41">
        <v>34</v>
      </c>
      <c r="AL2" s="131">
        <v>35</v>
      </c>
      <c r="AM2" s="170">
        <v>36</v>
      </c>
      <c r="AN2" s="41">
        <v>37</v>
      </c>
      <c r="AO2" s="41">
        <v>38</v>
      </c>
      <c r="AP2" s="41">
        <v>39</v>
      </c>
      <c r="AQ2" s="41">
        <v>40</v>
      </c>
      <c r="AR2" s="41">
        <v>41</v>
      </c>
      <c r="AS2" s="131">
        <v>42</v>
      </c>
      <c r="AT2" s="170">
        <v>43</v>
      </c>
      <c r="AU2" s="40">
        <v>44</v>
      </c>
      <c r="AV2" s="40">
        <v>45</v>
      </c>
      <c r="AW2" s="40">
        <v>46</v>
      </c>
      <c r="AX2" s="40">
        <v>47</v>
      </c>
      <c r="AY2" s="40">
        <v>48</v>
      </c>
      <c r="AZ2" s="131">
        <v>49</v>
      </c>
      <c r="BA2" s="261">
        <v>50</v>
      </c>
      <c r="BB2" s="40">
        <v>51</v>
      </c>
      <c r="BC2" s="40">
        <v>52</v>
      </c>
      <c r="BD2" s="40">
        <v>53</v>
      </c>
      <c r="BE2" s="40">
        <v>54</v>
      </c>
      <c r="BF2" s="40">
        <v>55</v>
      </c>
      <c r="BG2" s="131">
        <v>56</v>
      </c>
      <c r="BH2" s="128">
        <v>57</v>
      </c>
      <c r="BI2" s="128">
        <v>58</v>
      </c>
      <c r="BJ2" s="128">
        <v>59</v>
      </c>
      <c r="BK2" s="128">
        <v>60</v>
      </c>
      <c r="BL2" s="128">
        <v>61</v>
      </c>
      <c r="BM2" s="128">
        <v>62</v>
      </c>
      <c r="BN2" s="131">
        <v>63</v>
      </c>
      <c r="BO2" s="128">
        <v>64</v>
      </c>
      <c r="BP2" s="40"/>
      <c r="BQ2" s="41"/>
      <c r="BR2" s="42" t="s">
        <v>43</v>
      </c>
      <c r="BS2" s="43" t="s">
        <v>44</v>
      </c>
      <c r="BT2" s="44" t="s">
        <v>27</v>
      </c>
      <c r="BU2" s="45" t="s">
        <v>45</v>
      </c>
      <c r="BV2" s="46" t="s">
        <v>46</v>
      </c>
    </row>
    <row r="3" spans="1:74" ht="15" thickTop="1">
      <c r="A3" s="70">
        <v>1</v>
      </c>
      <c r="B3" s="60" t="s">
        <v>386</v>
      </c>
      <c r="C3" s="49" t="s">
        <v>8</v>
      </c>
      <c r="D3" s="50"/>
      <c r="E3" s="50"/>
      <c r="F3" s="50"/>
      <c r="G3" s="50"/>
      <c r="H3" s="50"/>
      <c r="I3" s="50"/>
      <c r="J3" s="133"/>
      <c r="K3" s="130"/>
      <c r="L3" s="50"/>
      <c r="M3" s="50"/>
      <c r="N3" s="50"/>
      <c r="O3" s="50"/>
      <c r="P3" s="50"/>
      <c r="Q3" s="133"/>
      <c r="R3" s="130"/>
      <c r="S3" s="50"/>
      <c r="T3" s="50"/>
      <c r="U3" s="50"/>
      <c r="V3" s="51"/>
      <c r="W3" s="51"/>
      <c r="X3" s="160"/>
      <c r="Y3" s="53"/>
      <c r="Z3" s="51"/>
      <c r="AA3" s="51"/>
      <c r="AB3" s="51"/>
      <c r="AC3" s="51"/>
      <c r="AD3" s="51"/>
      <c r="AE3" s="160"/>
      <c r="AF3" s="53"/>
      <c r="AG3" s="51"/>
      <c r="AH3" s="51"/>
      <c r="AI3" s="51"/>
      <c r="AJ3" s="51"/>
      <c r="AK3" s="51"/>
      <c r="AL3" s="160"/>
      <c r="AM3" s="53"/>
      <c r="AN3" s="51"/>
      <c r="AO3" s="51"/>
      <c r="AP3" s="51"/>
      <c r="AQ3" s="51"/>
      <c r="AR3" s="51"/>
      <c r="AS3" s="160"/>
      <c r="AT3" s="53"/>
      <c r="AU3" s="53"/>
      <c r="AV3" s="53"/>
      <c r="AW3" s="53"/>
      <c r="AX3" s="53"/>
      <c r="AY3" s="51">
        <v>162</v>
      </c>
      <c r="AZ3" s="256"/>
      <c r="BA3" s="53"/>
      <c r="BB3" s="53"/>
      <c r="BC3" s="53"/>
      <c r="BD3" s="53"/>
      <c r="BE3" s="53"/>
      <c r="BF3" s="53"/>
      <c r="BG3" s="160"/>
      <c r="BH3" s="53"/>
      <c r="BI3" s="53"/>
      <c r="BJ3" s="53"/>
      <c r="BK3" s="53"/>
      <c r="BL3" s="53"/>
      <c r="BM3" s="53"/>
      <c r="BN3" s="160"/>
      <c r="BO3" s="53"/>
      <c r="BP3" s="51"/>
      <c r="BQ3" s="51"/>
      <c r="BR3" s="79">
        <f>COUNTA(D3:BQ3)</f>
        <v>1</v>
      </c>
      <c r="BS3" s="51">
        <f>SUM(D3:BQ3)</f>
        <v>162</v>
      </c>
      <c r="BT3" s="52">
        <f>BS3/BR3</f>
        <v>162</v>
      </c>
      <c r="BU3" s="53">
        <f>MAX(D3:BQ3)</f>
        <v>162</v>
      </c>
      <c r="BV3" s="54">
        <f>MIN(D3:BQ3)</f>
        <v>162</v>
      </c>
    </row>
    <row r="4" spans="1:74" ht="14.25">
      <c r="A4" s="47">
        <v>2</v>
      </c>
      <c r="B4" s="48" t="s">
        <v>60</v>
      </c>
      <c r="C4" s="49" t="s">
        <v>8</v>
      </c>
      <c r="D4" s="50"/>
      <c r="E4" s="50"/>
      <c r="F4" s="50"/>
      <c r="G4" s="50"/>
      <c r="H4" s="69"/>
      <c r="I4" s="50"/>
      <c r="J4" s="133"/>
      <c r="K4" s="130"/>
      <c r="L4" s="50"/>
      <c r="M4" s="50"/>
      <c r="N4" s="50"/>
      <c r="O4" s="50"/>
      <c r="P4" s="50"/>
      <c r="Q4" s="133"/>
      <c r="R4" s="130"/>
      <c r="S4" s="50">
        <v>148</v>
      </c>
      <c r="T4" s="50">
        <v>156</v>
      </c>
      <c r="U4" s="50"/>
      <c r="V4" s="51"/>
      <c r="W4" s="51"/>
      <c r="X4" s="160"/>
      <c r="Y4" s="53"/>
      <c r="Z4" s="51">
        <v>159</v>
      </c>
      <c r="AA4" s="51">
        <v>157</v>
      </c>
      <c r="AB4" s="51">
        <v>169</v>
      </c>
      <c r="AC4" s="51"/>
      <c r="AD4" s="51">
        <v>180</v>
      </c>
      <c r="AE4" s="160">
        <v>141</v>
      </c>
      <c r="AF4" s="53" t="s">
        <v>271</v>
      </c>
      <c r="AG4" s="51">
        <v>140</v>
      </c>
      <c r="AH4" s="51"/>
      <c r="AI4" s="51"/>
      <c r="AJ4" s="51"/>
      <c r="AK4" s="51"/>
      <c r="AL4" s="160">
        <v>151</v>
      </c>
      <c r="AM4" s="53"/>
      <c r="AN4" s="51">
        <v>161</v>
      </c>
      <c r="AO4" s="51">
        <v>171</v>
      </c>
      <c r="AP4" s="51">
        <v>161</v>
      </c>
      <c r="AQ4" s="51">
        <v>212</v>
      </c>
      <c r="AR4" s="51">
        <v>147</v>
      </c>
      <c r="AS4" s="160">
        <v>126</v>
      </c>
      <c r="AT4" s="53"/>
      <c r="AU4" s="53"/>
      <c r="AV4" s="53"/>
      <c r="AW4" s="53"/>
      <c r="AX4" s="53"/>
      <c r="AY4" s="51">
        <v>119</v>
      </c>
      <c r="AZ4" s="256">
        <v>151</v>
      </c>
      <c r="BA4" s="260">
        <v>191</v>
      </c>
      <c r="BB4" s="53">
        <v>158</v>
      </c>
      <c r="BC4" s="53">
        <v>134</v>
      </c>
      <c r="BD4" s="53">
        <v>162</v>
      </c>
      <c r="BE4" s="53"/>
      <c r="BF4" s="53"/>
      <c r="BG4" s="160"/>
      <c r="BH4" s="53">
        <v>157</v>
      </c>
      <c r="BI4" s="53">
        <v>160</v>
      </c>
      <c r="BJ4" s="53">
        <v>169</v>
      </c>
      <c r="BK4" s="53"/>
      <c r="BL4" s="53"/>
      <c r="BM4" s="53"/>
      <c r="BN4" s="160"/>
      <c r="BO4" s="53"/>
      <c r="BP4" s="51"/>
      <c r="BQ4" s="51"/>
      <c r="BR4" s="79">
        <f>COUNTA(D4:BQ4)-1</f>
        <v>24</v>
      </c>
      <c r="BS4" s="51">
        <f>SUM(D4:BQ4)</f>
        <v>3780</v>
      </c>
      <c r="BT4" s="52">
        <f>BS4/BR4</f>
        <v>157.5</v>
      </c>
      <c r="BU4" s="252">
        <f>MAX(D4:BQ4)</f>
        <v>212</v>
      </c>
      <c r="BV4" s="54">
        <f>MIN(D4:BQ4)</f>
        <v>119</v>
      </c>
    </row>
    <row r="5" spans="1:74" ht="14.25">
      <c r="A5" s="47">
        <v>3</v>
      </c>
      <c r="B5" s="48" t="s">
        <v>48</v>
      </c>
      <c r="C5" s="49" t="s">
        <v>8</v>
      </c>
      <c r="D5" s="50"/>
      <c r="E5" s="50"/>
      <c r="F5" s="50"/>
      <c r="G5" s="50"/>
      <c r="H5" s="50"/>
      <c r="I5" s="50"/>
      <c r="J5" s="133"/>
      <c r="K5" s="130"/>
      <c r="L5" s="50"/>
      <c r="M5" s="50"/>
      <c r="N5" s="50"/>
      <c r="O5" s="50"/>
      <c r="P5" s="50"/>
      <c r="Q5" s="133"/>
      <c r="R5" s="130"/>
      <c r="S5" s="50"/>
      <c r="T5" s="50"/>
      <c r="U5" s="50">
        <v>183</v>
      </c>
      <c r="V5" s="51"/>
      <c r="W5" s="51">
        <v>158</v>
      </c>
      <c r="X5" s="160">
        <v>153</v>
      </c>
      <c r="Y5" s="53"/>
      <c r="Z5" s="51">
        <v>141</v>
      </c>
      <c r="AA5" s="51">
        <v>147</v>
      </c>
      <c r="AB5" s="63"/>
      <c r="AC5" s="51">
        <v>112</v>
      </c>
      <c r="AD5" s="51">
        <v>179</v>
      </c>
      <c r="AE5" s="160">
        <v>202</v>
      </c>
      <c r="AF5" s="53" t="s">
        <v>271</v>
      </c>
      <c r="AG5" s="51">
        <v>143</v>
      </c>
      <c r="AH5" s="51"/>
      <c r="AI5" s="51"/>
      <c r="AJ5" s="51"/>
      <c r="AK5" s="51"/>
      <c r="AL5" s="160"/>
      <c r="AM5" s="53">
        <v>181</v>
      </c>
      <c r="AN5" s="51">
        <v>156</v>
      </c>
      <c r="AO5" s="51"/>
      <c r="AP5" s="51">
        <v>131</v>
      </c>
      <c r="AQ5" s="51">
        <v>176</v>
      </c>
      <c r="AR5" s="51">
        <v>173</v>
      </c>
      <c r="AS5" s="160">
        <v>159</v>
      </c>
      <c r="AT5" s="53">
        <v>136</v>
      </c>
      <c r="AU5" s="53">
        <v>158</v>
      </c>
      <c r="AV5" s="53">
        <v>135</v>
      </c>
      <c r="AW5" s="53">
        <v>157</v>
      </c>
      <c r="AX5" s="53">
        <v>171</v>
      </c>
      <c r="AY5" s="51">
        <v>148</v>
      </c>
      <c r="AZ5" s="256">
        <v>170</v>
      </c>
      <c r="BA5" s="53">
        <v>150</v>
      </c>
      <c r="BB5" s="53">
        <v>160</v>
      </c>
      <c r="BC5" s="53">
        <v>139</v>
      </c>
      <c r="BD5" s="53">
        <v>177</v>
      </c>
      <c r="BE5" s="53">
        <v>141</v>
      </c>
      <c r="BF5" s="53">
        <v>152</v>
      </c>
      <c r="BG5" s="160">
        <v>124</v>
      </c>
      <c r="BH5" s="53">
        <v>190</v>
      </c>
      <c r="BI5" s="53">
        <v>146</v>
      </c>
      <c r="BJ5" s="53">
        <v>138</v>
      </c>
      <c r="BK5" s="53"/>
      <c r="BL5" s="53"/>
      <c r="BM5" s="53"/>
      <c r="BN5" s="160"/>
      <c r="BO5" s="53"/>
      <c r="BP5" s="51"/>
      <c r="BQ5" s="51"/>
      <c r="BR5" s="79">
        <f>COUNTA(D5:BQ5)-1</f>
        <v>32</v>
      </c>
      <c r="BS5" s="51">
        <f>SUM(D5:BQ5)</f>
        <v>4986</v>
      </c>
      <c r="BT5" s="52">
        <f>BS5/BR5</f>
        <v>155.8125</v>
      </c>
      <c r="BU5" s="53">
        <f>MAX(D5:BQ5)</f>
        <v>202</v>
      </c>
      <c r="BV5" s="54">
        <f>MIN(D5:BQ5)</f>
        <v>112</v>
      </c>
    </row>
    <row r="6" spans="1:74" ht="14.25">
      <c r="A6" s="47">
        <v>4</v>
      </c>
      <c r="B6" s="55" t="s">
        <v>67</v>
      </c>
      <c r="C6" s="49" t="s">
        <v>65</v>
      </c>
      <c r="D6" s="50">
        <v>111</v>
      </c>
      <c r="E6" s="50">
        <v>150</v>
      </c>
      <c r="F6" s="50">
        <v>169</v>
      </c>
      <c r="G6" s="69">
        <v>191</v>
      </c>
      <c r="H6" s="50">
        <v>153</v>
      </c>
      <c r="I6" s="50">
        <v>153</v>
      </c>
      <c r="J6" s="133">
        <v>159</v>
      </c>
      <c r="K6" s="130">
        <v>125</v>
      </c>
      <c r="L6" s="50">
        <v>157</v>
      </c>
      <c r="M6" s="50">
        <v>142</v>
      </c>
      <c r="N6" s="50">
        <v>146</v>
      </c>
      <c r="O6" s="50">
        <v>170</v>
      </c>
      <c r="P6" s="50">
        <v>158</v>
      </c>
      <c r="Q6" s="133">
        <v>180</v>
      </c>
      <c r="R6" s="130">
        <v>123</v>
      </c>
      <c r="S6" s="50">
        <v>143</v>
      </c>
      <c r="T6" s="50">
        <v>147</v>
      </c>
      <c r="U6" s="50">
        <v>167</v>
      </c>
      <c r="V6" s="51">
        <v>151</v>
      </c>
      <c r="W6" s="51">
        <v>168</v>
      </c>
      <c r="X6" s="160">
        <v>153</v>
      </c>
      <c r="Y6" s="53">
        <v>158</v>
      </c>
      <c r="Z6" s="51">
        <v>159</v>
      </c>
      <c r="AA6" s="51">
        <v>132</v>
      </c>
      <c r="AB6" s="51">
        <v>149</v>
      </c>
      <c r="AC6" s="51">
        <v>133</v>
      </c>
      <c r="AD6" s="51">
        <v>163</v>
      </c>
      <c r="AE6" s="160">
        <v>152</v>
      </c>
      <c r="AF6" s="53">
        <v>124</v>
      </c>
      <c r="AG6" s="51">
        <v>190</v>
      </c>
      <c r="AH6" s="51">
        <v>148</v>
      </c>
      <c r="AI6" s="51">
        <v>135</v>
      </c>
      <c r="AJ6" s="51">
        <v>148</v>
      </c>
      <c r="AK6" s="51">
        <v>171</v>
      </c>
      <c r="AL6" s="160">
        <v>142</v>
      </c>
      <c r="AM6" s="53"/>
      <c r="AN6" s="51"/>
      <c r="AO6" s="51"/>
      <c r="AP6" s="51"/>
      <c r="AQ6" s="51"/>
      <c r="AR6" s="51"/>
      <c r="AS6" s="160"/>
      <c r="AT6" s="53">
        <v>148</v>
      </c>
      <c r="AU6" s="53">
        <v>138</v>
      </c>
      <c r="AV6" s="53">
        <v>167</v>
      </c>
      <c r="AW6" s="53">
        <v>181</v>
      </c>
      <c r="AX6" s="53">
        <v>164</v>
      </c>
      <c r="AY6" s="51">
        <v>176</v>
      </c>
      <c r="AZ6" s="256">
        <v>157</v>
      </c>
      <c r="BA6" s="53">
        <v>143</v>
      </c>
      <c r="BB6" s="53">
        <v>138</v>
      </c>
      <c r="BC6" s="53">
        <v>142</v>
      </c>
      <c r="BD6" s="53">
        <v>165</v>
      </c>
      <c r="BE6" s="53"/>
      <c r="BF6" s="53"/>
      <c r="BG6" s="160"/>
      <c r="BH6" s="53"/>
      <c r="BI6" s="53"/>
      <c r="BJ6" s="53"/>
      <c r="BK6" s="53"/>
      <c r="BL6" s="53"/>
      <c r="BM6" s="53"/>
      <c r="BN6" s="160"/>
      <c r="BO6" s="53"/>
      <c r="BP6" s="51"/>
      <c r="BQ6" s="51"/>
      <c r="BR6" s="79">
        <f>COUNTA(D6:BQ6)</f>
        <v>46</v>
      </c>
      <c r="BS6" s="51">
        <f>SUM(D6:BQ6)</f>
        <v>7039</v>
      </c>
      <c r="BT6" s="52">
        <f>BS6/BR6</f>
        <v>153.02173913043478</v>
      </c>
      <c r="BU6" s="53">
        <f>MAX(D6:BQ6)</f>
        <v>191</v>
      </c>
      <c r="BV6" s="54">
        <f>MIN(D6:BQ6)</f>
        <v>111</v>
      </c>
    </row>
    <row r="7" spans="1:74" ht="14.25">
      <c r="A7" s="47">
        <v>5</v>
      </c>
      <c r="B7" s="60" t="s">
        <v>71</v>
      </c>
      <c r="C7" s="49" t="s">
        <v>68</v>
      </c>
      <c r="D7" s="50">
        <v>150</v>
      </c>
      <c r="E7" s="50"/>
      <c r="F7" s="50">
        <v>160</v>
      </c>
      <c r="G7" s="50"/>
      <c r="H7" s="50">
        <v>162</v>
      </c>
      <c r="I7" s="50">
        <v>166</v>
      </c>
      <c r="J7" s="133">
        <v>158</v>
      </c>
      <c r="K7" s="130">
        <v>200</v>
      </c>
      <c r="L7" s="50">
        <v>125</v>
      </c>
      <c r="M7" s="50">
        <v>160</v>
      </c>
      <c r="N7" s="50"/>
      <c r="O7" s="50">
        <v>155</v>
      </c>
      <c r="P7" s="50">
        <v>151</v>
      </c>
      <c r="Q7" s="133"/>
      <c r="R7" s="130">
        <v>138</v>
      </c>
      <c r="S7" s="50">
        <v>133</v>
      </c>
      <c r="T7" s="50"/>
      <c r="U7" s="50">
        <v>137</v>
      </c>
      <c r="V7" s="51">
        <v>175</v>
      </c>
      <c r="W7" s="51">
        <v>142</v>
      </c>
      <c r="X7" s="160">
        <v>164</v>
      </c>
      <c r="Y7" s="53">
        <v>126</v>
      </c>
      <c r="Z7" s="51">
        <v>138</v>
      </c>
      <c r="AA7" s="51"/>
      <c r="AB7" s="51">
        <v>155</v>
      </c>
      <c r="AC7" s="51"/>
      <c r="AD7" s="51">
        <v>148</v>
      </c>
      <c r="AE7" s="160">
        <v>176</v>
      </c>
      <c r="AF7" s="53">
        <v>110</v>
      </c>
      <c r="AG7" s="51"/>
      <c r="AH7" s="51"/>
      <c r="AI7" s="51">
        <v>134</v>
      </c>
      <c r="AJ7" s="51">
        <v>159</v>
      </c>
      <c r="AK7" s="51">
        <v>150</v>
      </c>
      <c r="AL7" s="160"/>
      <c r="AM7" s="53">
        <v>143</v>
      </c>
      <c r="AN7" s="51">
        <v>134</v>
      </c>
      <c r="AO7" s="51">
        <v>170</v>
      </c>
      <c r="AP7" s="51"/>
      <c r="AQ7" s="51"/>
      <c r="AR7" s="51">
        <v>133</v>
      </c>
      <c r="AS7" s="160">
        <v>186</v>
      </c>
      <c r="AT7" s="53">
        <v>174</v>
      </c>
      <c r="AU7" s="53"/>
      <c r="AV7" s="53">
        <v>172</v>
      </c>
      <c r="AW7" s="53">
        <v>119</v>
      </c>
      <c r="AX7" s="53"/>
      <c r="AY7" s="51">
        <v>127</v>
      </c>
      <c r="AZ7" s="256">
        <v>137</v>
      </c>
      <c r="BA7" s="53"/>
      <c r="BB7" s="53">
        <v>142</v>
      </c>
      <c r="BC7" s="53"/>
      <c r="BD7" s="53"/>
      <c r="BE7" s="53">
        <v>176</v>
      </c>
      <c r="BF7" s="53">
        <v>163</v>
      </c>
      <c r="BG7" s="160">
        <v>141</v>
      </c>
      <c r="BH7" s="53">
        <v>154</v>
      </c>
      <c r="BI7" s="53">
        <v>170</v>
      </c>
      <c r="BJ7" s="53">
        <v>131</v>
      </c>
      <c r="BK7" s="53"/>
      <c r="BL7" s="53"/>
      <c r="BM7" s="53"/>
      <c r="BN7" s="160"/>
      <c r="BO7" s="53"/>
      <c r="BP7" s="51"/>
      <c r="BQ7" s="51"/>
      <c r="BR7" s="79">
        <f>COUNTA(D7:BQ7)</f>
        <v>42</v>
      </c>
      <c r="BS7" s="51">
        <f>SUM(D7:BQ7)</f>
        <v>6344</v>
      </c>
      <c r="BT7" s="52">
        <f>BS7/BR7</f>
        <v>151.04761904761904</v>
      </c>
      <c r="BU7" s="253">
        <f>MAX(D7:BQ7)</f>
        <v>200</v>
      </c>
      <c r="BV7" s="54">
        <f>MIN(D7:BQ7)</f>
        <v>110</v>
      </c>
    </row>
    <row r="8" spans="1:74" ht="14.25">
      <c r="A8" s="47">
        <v>6</v>
      </c>
      <c r="B8" s="48" t="s">
        <v>47</v>
      </c>
      <c r="C8" s="49" t="s">
        <v>57</v>
      </c>
      <c r="D8" s="50">
        <v>136</v>
      </c>
      <c r="E8" s="50"/>
      <c r="F8" s="50"/>
      <c r="G8" s="50">
        <v>161</v>
      </c>
      <c r="H8" s="50">
        <v>157</v>
      </c>
      <c r="I8" s="50">
        <v>148</v>
      </c>
      <c r="J8" s="133">
        <v>146</v>
      </c>
      <c r="K8" s="130"/>
      <c r="L8" s="50">
        <v>155</v>
      </c>
      <c r="M8" s="50">
        <v>163</v>
      </c>
      <c r="N8" s="50"/>
      <c r="O8" s="50">
        <v>150</v>
      </c>
      <c r="P8" s="50">
        <v>155</v>
      </c>
      <c r="Q8" s="133"/>
      <c r="R8" s="130"/>
      <c r="S8" s="50">
        <v>170</v>
      </c>
      <c r="T8" s="50"/>
      <c r="U8" s="50">
        <v>193</v>
      </c>
      <c r="V8" s="51">
        <v>133</v>
      </c>
      <c r="W8" s="51">
        <v>143</v>
      </c>
      <c r="X8" s="160">
        <v>147</v>
      </c>
      <c r="Y8" s="53"/>
      <c r="Z8" s="51"/>
      <c r="AA8" s="51"/>
      <c r="AB8" s="51">
        <v>175</v>
      </c>
      <c r="AC8" s="51">
        <v>158</v>
      </c>
      <c r="AD8" s="51">
        <v>129</v>
      </c>
      <c r="AE8" s="160"/>
      <c r="AF8" s="53"/>
      <c r="AG8" s="51"/>
      <c r="AH8" s="51">
        <v>169</v>
      </c>
      <c r="AI8" s="51"/>
      <c r="AJ8" s="51">
        <v>119</v>
      </c>
      <c r="AK8" s="51">
        <v>119</v>
      </c>
      <c r="AL8" s="160"/>
      <c r="AM8" s="53">
        <v>176</v>
      </c>
      <c r="AN8" s="51"/>
      <c r="AO8" s="51">
        <v>134</v>
      </c>
      <c r="AP8" s="51"/>
      <c r="AQ8" s="51">
        <v>149</v>
      </c>
      <c r="AR8" s="51">
        <v>127</v>
      </c>
      <c r="AS8" s="160">
        <v>156</v>
      </c>
      <c r="AT8" s="53"/>
      <c r="AU8" s="53">
        <v>171</v>
      </c>
      <c r="AV8" s="53"/>
      <c r="AW8" s="53">
        <v>168</v>
      </c>
      <c r="AX8" s="53"/>
      <c r="AY8" s="51">
        <v>152</v>
      </c>
      <c r="AZ8" s="256">
        <v>155</v>
      </c>
      <c r="BA8" s="53"/>
      <c r="BB8" s="53"/>
      <c r="BC8" s="53">
        <v>147</v>
      </c>
      <c r="BD8" s="53">
        <v>152</v>
      </c>
      <c r="BE8" s="53">
        <v>137</v>
      </c>
      <c r="BF8" s="53">
        <v>162</v>
      </c>
      <c r="BG8" s="160"/>
      <c r="BH8" s="53">
        <v>145</v>
      </c>
      <c r="BI8" s="53"/>
      <c r="BJ8" s="53">
        <v>106</v>
      </c>
      <c r="BK8" s="53"/>
      <c r="BL8" s="53"/>
      <c r="BM8" s="53"/>
      <c r="BN8" s="160"/>
      <c r="BO8" s="53"/>
      <c r="BP8" s="51"/>
      <c r="BQ8" s="51"/>
      <c r="BR8" s="79">
        <f>COUNTA(D8:BQ8)</f>
        <v>35</v>
      </c>
      <c r="BS8" s="51">
        <f>SUM(D8:BQ8)</f>
        <v>5263</v>
      </c>
      <c r="BT8" s="52">
        <f>BS8/BR8</f>
        <v>150.37142857142857</v>
      </c>
      <c r="BU8" s="53">
        <f>MAX(D8:BQ8)</f>
        <v>193</v>
      </c>
      <c r="BV8" s="54">
        <f>MIN(D8:BQ8)</f>
        <v>106</v>
      </c>
    </row>
    <row r="9" spans="1:74" ht="14.25">
      <c r="A9" s="47">
        <v>7</v>
      </c>
      <c r="B9" s="48" t="s">
        <v>69</v>
      </c>
      <c r="C9" s="49" t="s">
        <v>68</v>
      </c>
      <c r="D9" s="50"/>
      <c r="E9" s="50">
        <v>135</v>
      </c>
      <c r="F9" s="50">
        <v>123</v>
      </c>
      <c r="G9" s="50">
        <v>133</v>
      </c>
      <c r="H9" s="50">
        <v>180</v>
      </c>
      <c r="I9" s="50">
        <v>128</v>
      </c>
      <c r="J9" s="133">
        <v>147</v>
      </c>
      <c r="K9" s="130">
        <v>139</v>
      </c>
      <c r="L9" s="50"/>
      <c r="M9" s="50">
        <v>155</v>
      </c>
      <c r="N9" s="50">
        <v>169</v>
      </c>
      <c r="O9" s="50">
        <v>159</v>
      </c>
      <c r="P9" s="50">
        <v>148</v>
      </c>
      <c r="Q9" s="133"/>
      <c r="R9" s="180">
        <v>198</v>
      </c>
      <c r="S9" s="50"/>
      <c r="T9" s="50">
        <v>134</v>
      </c>
      <c r="U9" s="50">
        <v>139</v>
      </c>
      <c r="V9" s="51"/>
      <c r="W9" s="51">
        <v>131</v>
      </c>
      <c r="X9" s="160">
        <v>140</v>
      </c>
      <c r="Y9" s="53">
        <v>140</v>
      </c>
      <c r="Z9" s="51">
        <v>165</v>
      </c>
      <c r="AA9" s="51">
        <v>161</v>
      </c>
      <c r="AB9" s="51">
        <v>135</v>
      </c>
      <c r="AC9" s="51">
        <v>162</v>
      </c>
      <c r="AD9" s="51"/>
      <c r="AE9" s="160">
        <v>118</v>
      </c>
      <c r="AF9" s="53">
        <v>117</v>
      </c>
      <c r="AG9" s="51">
        <v>202</v>
      </c>
      <c r="AH9" s="51">
        <v>113</v>
      </c>
      <c r="AI9" s="51"/>
      <c r="AJ9" s="51">
        <v>174</v>
      </c>
      <c r="AK9" s="51">
        <v>154</v>
      </c>
      <c r="AL9" s="160"/>
      <c r="AM9" s="53">
        <v>138</v>
      </c>
      <c r="AN9" s="51">
        <v>149</v>
      </c>
      <c r="AO9" s="51">
        <v>125</v>
      </c>
      <c r="AP9" s="51">
        <v>163</v>
      </c>
      <c r="AQ9" s="51">
        <v>112</v>
      </c>
      <c r="AR9" s="51">
        <v>171</v>
      </c>
      <c r="AS9" s="160">
        <v>161</v>
      </c>
      <c r="AT9" s="53">
        <v>155</v>
      </c>
      <c r="AU9" s="53">
        <v>187</v>
      </c>
      <c r="AV9" s="53"/>
      <c r="AW9" s="53"/>
      <c r="AX9" s="53"/>
      <c r="AY9" s="51">
        <v>150</v>
      </c>
      <c r="AZ9" s="256">
        <v>141</v>
      </c>
      <c r="BA9" s="53">
        <v>139</v>
      </c>
      <c r="BB9" s="53"/>
      <c r="BC9" s="53"/>
      <c r="BD9" s="53">
        <v>135</v>
      </c>
      <c r="BE9" s="53">
        <v>156</v>
      </c>
      <c r="BF9" s="53">
        <v>164</v>
      </c>
      <c r="BG9" s="160">
        <v>138</v>
      </c>
      <c r="BH9" s="53">
        <v>137</v>
      </c>
      <c r="BI9" s="53">
        <v>164</v>
      </c>
      <c r="BJ9" s="53">
        <v>157</v>
      </c>
      <c r="BK9" s="53"/>
      <c r="BL9" s="53"/>
      <c r="BM9" s="53"/>
      <c r="BN9" s="160"/>
      <c r="BO9" s="53"/>
      <c r="BP9" s="51"/>
      <c r="BQ9" s="51"/>
      <c r="BR9" s="79">
        <f>COUNTA(D9:BQ9)</f>
        <v>46</v>
      </c>
      <c r="BS9" s="51">
        <f>SUM(D9:BQ9)</f>
        <v>6841</v>
      </c>
      <c r="BT9" s="52">
        <f>BS9/BR9</f>
        <v>148.71739130434781</v>
      </c>
      <c r="BU9" s="53">
        <f>MAX(D9:BQ9)</f>
        <v>202</v>
      </c>
      <c r="BV9" s="54">
        <f>MIN(D9:BQ9)</f>
        <v>112</v>
      </c>
    </row>
    <row r="10" spans="1:74" ht="14.25">
      <c r="A10" s="47">
        <v>8</v>
      </c>
      <c r="B10" s="48" t="s">
        <v>149</v>
      </c>
      <c r="C10" s="49" t="s">
        <v>65</v>
      </c>
      <c r="D10" s="50">
        <v>155</v>
      </c>
      <c r="E10" s="50">
        <v>136</v>
      </c>
      <c r="F10" s="50">
        <v>162</v>
      </c>
      <c r="G10" s="50">
        <v>177</v>
      </c>
      <c r="H10" s="50">
        <v>146</v>
      </c>
      <c r="I10" s="50">
        <v>163</v>
      </c>
      <c r="J10" s="133">
        <v>137</v>
      </c>
      <c r="K10" s="130">
        <v>123</v>
      </c>
      <c r="L10" s="50">
        <v>143</v>
      </c>
      <c r="M10" s="50">
        <v>118</v>
      </c>
      <c r="N10" s="50">
        <v>134</v>
      </c>
      <c r="O10" s="50">
        <v>185</v>
      </c>
      <c r="P10" s="50">
        <v>148</v>
      </c>
      <c r="Q10" s="133">
        <v>160</v>
      </c>
      <c r="R10" s="130">
        <v>145</v>
      </c>
      <c r="S10" s="50">
        <v>131</v>
      </c>
      <c r="T10" s="50">
        <v>131</v>
      </c>
      <c r="U10" s="50">
        <v>183</v>
      </c>
      <c r="V10" s="51">
        <v>131</v>
      </c>
      <c r="W10" s="51">
        <v>163</v>
      </c>
      <c r="X10" s="160">
        <v>122</v>
      </c>
      <c r="Y10" s="53">
        <v>137</v>
      </c>
      <c r="Z10" s="51">
        <v>143</v>
      </c>
      <c r="AA10" s="51">
        <v>163</v>
      </c>
      <c r="AB10" s="63">
        <v>143</v>
      </c>
      <c r="AC10" s="51">
        <v>127</v>
      </c>
      <c r="AD10" s="51">
        <v>124</v>
      </c>
      <c r="AE10" s="160">
        <v>188</v>
      </c>
      <c r="AF10" s="53">
        <v>148</v>
      </c>
      <c r="AG10" s="51">
        <v>144</v>
      </c>
      <c r="AH10" s="51">
        <v>144</v>
      </c>
      <c r="AI10" s="51">
        <v>149</v>
      </c>
      <c r="AJ10" s="51">
        <v>166</v>
      </c>
      <c r="AK10" s="51">
        <v>204</v>
      </c>
      <c r="AL10" s="160">
        <v>157</v>
      </c>
      <c r="AM10" s="53">
        <v>157</v>
      </c>
      <c r="AN10" s="51">
        <v>131</v>
      </c>
      <c r="AO10" s="51">
        <v>146</v>
      </c>
      <c r="AP10" s="51">
        <v>142</v>
      </c>
      <c r="AQ10" s="51">
        <v>149</v>
      </c>
      <c r="AR10" s="51">
        <v>127</v>
      </c>
      <c r="AS10" s="160">
        <v>156</v>
      </c>
      <c r="AT10" s="53">
        <v>186</v>
      </c>
      <c r="AU10" s="53">
        <v>118</v>
      </c>
      <c r="AV10" s="53">
        <v>179</v>
      </c>
      <c r="AW10" s="53">
        <v>137</v>
      </c>
      <c r="AX10" s="53">
        <v>144</v>
      </c>
      <c r="AY10" s="51">
        <v>156</v>
      </c>
      <c r="AZ10" s="256">
        <v>154</v>
      </c>
      <c r="BA10" s="53">
        <v>150</v>
      </c>
      <c r="BB10" s="53">
        <v>138</v>
      </c>
      <c r="BC10" s="53">
        <v>117</v>
      </c>
      <c r="BD10" s="53">
        <v>154</v>
      </c>
      <c r="BE10" s="53">
        <v>163</v>
      </c>
      <c r="BF10" s="53">
        <v>135</v>
      </c>
      <c r="BG10" s="160">
        <v>105</v>
      </c>
      <c r="BH10" s="53">
        <v>153</v>
      </c>
      <c r="BI10" s="53">
        <v>152</v>
      </c>
      <c r="BJ10" s="53">
        <v>191</v>
      </c>
      <c r="BK10" s="53"/>
      <c r="BL10" s="53"/>
      <c r="BM10" s="53"/>
      <c r="BN10" s="160"/>
      <c r="BO10" s="53"/>
      <c r="BP10" s="51"/>
      <c r="BQ10" s="51"/>
      <c r="BR10" s="79">
        <f>COUNTA(D10:BQ10)</f>
        <v>59</v>
      </c>
      <c r="BS10" s="51">
        <f>SUM(D10:BQ10)</f>
        <v>8770</v>
      </c>
      <c r="BT10" s="52">
        <f>BS10/BR10</f>
        <v>148.64406779661016</v>
      </c>
      <c r="BU10" s="53">
        <f>MAX(D10:BQ10)</f>
        <v>204</v>
      </c>
      <c r="BV10" s="54">
        <f>MIN(D10:BQ10)</f>
        <v>105</v>
      </c>
    </row>
    <row r="11" spans="1:74" ht="14.25">
      <c r="A11" s="47">
        <v>9</v>
      </c>
      <c r="B11" s="48" t="s">
        <v>70</v>
      </c>
      <c r="C11" s="49" t="s">
        <v>68</v>
      </c>
      <c r="D11" s="50">
        <v>150</v>
      </c>
      <c r="E11" s="50"/>
      <c r="F11" s="50">
        <v>158</v>
      </c>
      <c r="G11" s="50">
        <v>132</v>
      </c>
      <c r="H11" s="50">
        <v>156</v>
      </c>
      <c r="I11" s="50">
        <v>112</v>
      </c>
      <c r="J11" s="133">
        <v>154</v>
      </c>
      <c r="K11" s="130"/>
      <c r="L11" s="50">
        <v>140</v>
      </c>
      <c r="M11" s="50">
        <v>165</v>
      </c>
      <c r="N11" s="50">
        <v>175</v>
      </c>
      <c r="O11" s="50"/>
      <c r="P11" s="50">
        <v>179</v>
      </c>
      <c r="Q11" s="133">
        <v>134</v>
      </c>
      <c r="R11" s="130"/>
      <c r="S11" s="50">
        <v>154</v>
      </c>
      <c r="T11" s="50">
        <v>156</v>
      </c>
      <c r="U11" s="50">
        <v>169</v>
      </c>
      <c r="V11" s="51">
        <v>170</v>
      </c>
      <c r="W11" s="51">
        <v>127</v>
      </c>
      <c r="X11" s="160">
        <v>126</v>
      </c>
      <c r="Y11" s="53">
        <v>137</v>
      </c>
      <c r="Z11" s="51"/>
      <c r="AA11" s="51">
        <v>120</v>
      </c>
      <c r="AB11" s="51">
        <v>176</v>
      </c>
      <c r="AC11" s="51">
        <v>149</v>
      </c>
      <c r="AD11" s="51">
        <v>133</v>
      </c>
      <c r="AE11" s="160"/>
      <c r="AF11" s="53"/>
      <c r="AG11" s="51">
        <v>191</v>
      </c>
      <c r="AH11" s="51">
        <v>159</v>
      </c>
      <c r="AI11" s="51"/>
      <c r="AJ11" s="51">
        <v>129</v>
      </c>
      <c r="AK11" s="51"/>
      <c r="AL11" s="160">
        <v>160</v>
      </c>
      <c r="AM11" s="53">
        <v>153</v>
      </c>
      <c r="AN11" s="51">
        <v>122</v>
      </c>
      <c r="AO11" s="51">
        <v>133</v>
      </c>
      <c r="AP11" s="51">
        <v>117</v>
      </c>
      <c r="AQ11" s="51">
        <v>144</v>
      </c>
      <c r="AR11" s="51">
        <v>170</v>
      </c>
      <c r="AS11" s="160">
        <v>131</v>
      </c>
      <c r="AT11" s="53">
        <v>127</v>
      </c>
      <c r="AU11" s="53"/>
      <c r="AV11" s="53"/>
      <c r="AW11" s="53">
        <v>153</v>
      </c>
      <c r="AX11" s="53">
        <v>150</v>
      </c>
      <c r="AY11" s="51">
        <v>111</v>
      </c>
      <c r="AZ11" s="256">
        <v>128</v>
      </c>
      <c r="BA11" s="53"/>
      <c r="BB11" s="53"/>
      <c r="BC11" s="53">
        <v>154</v>
      </c>
      <c r="BD11" s="53"/>
      <c r="BE11" s="53"/>
      <c r="BF11" s="53"/>
      <c r="BG11" s="160"/>
      <c r="BH11" s="53"/>
      <c r="BI11" s="53"/>
      <c r="BJ11" s="53">
        <v>161</v>
      </c>
      <c r="BK11" s="53"/>
      <c r="BL11" s="53"/>
      <c r="BM11" s="53"/>
      <c r="BN11" s="160"/>
      <c r="BO11" s="53"/>
      <c r="BP11" s="51"/>
      <c r="BQ11" s="51"/>
      <c r="BR11" s="79">
        <f>COUNTA(D11:BQ11)</f>
        <v>40</v>
      </c>
      <c r="BS11" s="51">
        <f>SUM(D11:BQ11)</f>
        <v>5865</v>
      </c>
      <c r="BT11" s="52">
        <f>BS11/BR11</f>
        <v>146.625</v>
      </c>
      <c r="BU11" s="53">
        <f>MAX(D11:BQ11)</f>
        <v>191</v>
      </c>
      <c r="BV11" s="54">
        <f>MIN(D11:BQ11)</f>
        <v>111</v>
      </c>
    </row>
    <row r="12" spans="1:74" ht="14.25">
      <c r="A12" s="47">
        <v>10</v>
      </c>
      <c r="B12" s="48" t="s">
        <v>146</v>
      </c>
      <c r="C12" s="49" t="s">
        <v>8</v>
      </c>
      <c r="D12" s="50">
        <v>137</v>
      </c>
      <c r="E12" s="50">
        <v>138</v>
      </c>
      <c r="F12" s="50">
        <v>168</v>
      </c>
      <c r="G12" s="50">
        <v>162</v>
      </c>
      <c r="H12" s="50">
        <v>152</v>
      </c>
      <c r="I12" s="50">
        <v>140</v>
      </c>
      <c r="J12" s="133">
        <v>127</v>
      </c>
      <c r="K12" s="130">
        <v>174</v>
      </c>
      <c r="L12" s="50">
        <v>130</v>
      </c>
      <c r="M12" s="50">
        <v>127</v>
      </c>
      <c r="N12" s="50">
        <v>144</v>
      </c>
      <c r="O12" s="50">
        <v>131</v>
      </c>
      <c r="P12" s="50">
        <v>127</v>
      </c>
      <c r="Q12" s="133">
        <v>145</v>
      </c>
      <c r="R12" s="130">
        <v>126</v>
      </c>
      <c r="S12" s="50">
        <v>140</v>
      </c>
      <c r="T12" s="50">
        <v>131</v>
      </c>
      <c r="U12" s="50"/>
      <c r="V12" s="51">
        <v>156</v>
      </c>
      <c r="W12" s="51">
        <v>161</v>
      </c>
      <c r="X12" s="160">
        <v>114</v>
      </c>
      <c r="Y12" s="195">
        <v>167</v>
      </c>
      <c r="Z12" s="51"/>
      <c r="AA12" s="51"/>
      <c r="AB12" s="51"/>
      <c r="AC12" s="51"/>
      <c r="AD12" s="51"/>
      <c r="AE12" s="160"/>
      <c r="AF12" s="53"/>
      <c r="AG12" s="51"/>
      <c r="AH12" s="51">
        <v>173</v>
      </c>
      <c r="AI12" s="51">
        <v>119</v>
      </c>
      <c r="AJ12" s="51">
        <v>137</v>
      </c>
      <c r="AK12" s="51">
        <v>188</v>
      </c>
      <c r="AL12" s="160">
        <v>164</v>
      </c>
      <c r="AM12" s="53"/>
      <c r="AN12" s="51"/>
      <c r="AO12" s="51"/>
      <c r="AP12" s="51"/>
      <c r="AQ12" s="51"/>
      <c r="AR12" s="51"/>
      <c r="AS12" s="160"/>
      <c r="AT12" s="53"/>
      <c r="AU12" s="53"/>
      <c r="AV12" s="53"/>
      <c r="AW12" s="53"/>
      <c r="AX12" s="53"/>
      <c r="AY12" s="51"/>
      <c r="AZ12" s="256"/>
      <c r="BA12" s="53"/>
      <c r="BB12" s="53"/>
      <c r="BC12" s="53"/>
      <c r="BD12" s="53"/>
      <c r="BE12" s="53"/>
      <c r="BF12" s="53"/>
      <c r="BG12" s="160"/>
      <c r="BH12" s="53"/>
      <c r="BI12" s="53"/>
      <c r="BJ12" s="53"/>
      <c r="BK12" s="53"/>
      <c r="BL12" s="53"/>
      <c r="BM12" s="53"/>
      <c r="BN12" s="160"/>
      <c r="BO12" s="53"/>
      <c r="BP12" s="51"/>
      <c r="BQ12" s="51"/>
      <c r="BR12" s="79">
        <f>COUNTA(D12:BQ12)</f>
        <v>26</v>
      </c>
      <c r="BS12" s="51">
        <f>SUM(D12:BQ12)</f>
        <v>3778</v>
      </c>
      <c r="BT12" s="52">
        <f>BS12/BR12</f>
        <v>145.30769230769232</v>
      </c>
      <c r="BU12" s="53">
        <f>MAX(D12:BQ12)</f>
        <v>188</v>
      </c>
      <c r="BV12" s="54">
        <f>MIN(D12:BQ12)</f>
        <v>114</v>
      </c>
    </row>
    <row r="13" spans="1:74" ht="14.25">
      <c r="A13" s="47">
        <v>11</v>
      </c>
      <c r="B13" s="48" t="s">
        <v>185</v>
      </c>
      <c r="C13" s="49" t="s">
        <v>8</v>
      </c>
      <c r="D13" s="50"/>
      <c r="E13" s="50"/>
      <c r="F13" s="50">
        <v>150</v>
      </c>
      <c r="G13" s="50">
        <v>144</v>
      </c>
      <c r="H13" s="50">
        <v>170</v>
      </c>
      <c r="I13" s="50">
        <v>128</v>
      </c>
      <c r="J13" s="133">
        <v>144</v>
      </c>
      <c r="K13" s="130">
        <v>125</v>
      </c>
      <c r="L13" s="50">
        <v>155</v>
      </c>
      <c r="M13" s="50">
        <v>160</v>
      </c>
      <c r="N13" s="50">
        <v>113</v>
      </c>
      <c r="O13" s="50">
        <v>153</v>
      </c>
      <c r="P13" s="50">
        <v>133</v>
      </c>
      <c r="Q13" s="133">
        <v>154</v>
      </c>
      <c r="R13" s="130">
        <v>154</v>
      </c>
      <c r="S13" s="50">
        <v>107</v>
      </c>
      <c r="T13" s="118"/>
      <c r="U13" s="50">
        <v>137</v>
      </c>
      <c r="V13" s="119">
        <v>162</v>
      </c>
      <c r="W13" s="119"/>
      <c r="X13" s="173">
        <v>131</v>
      </c>
      <c r="Y13" s="171">
        <v>125</v>
      </c>
      <c r="Z13" s="119"/>
      <c r="AA13" s="120"/>
      <c r="AB13" s="51">
        <v>161</v>
      </c>
      <c r="AC13" s="120">
        <v>124</v>
      </c>
      <c r="AD13" s="120"/>
      <c r="AE13" s="194"/>
      <c r="AF13" s="193" t="s">
        <v>271</v>
      </c>
      <c r="AG13" s="120">
        <v>137</v>
      </c>
      <c r="AH13" s="120">
        <v>142</v>
      </c>
      <c r="AI13" s="120">
        <v>159</v>
      </c>
      <c r="AJ13" s="120">
        <v>133</v>
      </c>
      <c r="AK13" s="120">
        <v>132</v>
      </c>
      <c r="AL13" s="194"/>
      <c r="AM13" s="193">
        <v>164</v>
      </c>
      <c r="AN13" s="120"/>
      <c r="AO13" s="120">
        <v>160</v>
      </c>
      <c r="AP13" s="120">
        <v>126</v>
      </c>
      <c r="AQ13" s="120"/>
      <c r="AR13" s="120">
        <v>149</v>
      </c>
      <c r="AS13" s="194"/>
      <c r="AT13" s="193"/>
      <c r="AU13" s="193">
        <v>142</v>
      </c>
      <c r="AV13" s="193">
        <v>169</v>
      </c>
      <c r="AW13" s="193">
        <v>127</v>
      </c>
      <c r="AX13" s="193"/>
      <c r="AY13" s="120"/>
      <c r="AZ13" s="257"/>
      <c r="BA13" s="193"/>
      <c r="BB13" s="193"/>
      <c r="BC13" s="193"/>
      <c r="BD13" s="193"/>
      <c r="BE13" s="193">
        <v>135</v>
      </c>
      <c r="BF13" s="193">
        <v>190</v>
      </c>
      <c r="BG13" s="194">
        <v>157</v>
      </c>
      <c r="BH13" s="193"/>
      <c r="BI13" s="193"/>
      <c r="BJ13" s="193"/>
      <c r="BK13" s="193"/>
      <c r="BL13" s="193"/>
      <c r="BM13" s="193"/>
      <c r="BN13" s="194"/>
      <c r="BO13" s="193"/>
      <c r="BP13" s="120"/>
      <c r="BQ13" s="119"/>
      <c r="BR13" s="79">
        <f>COUNTA(D13:BQ13)-1</f>
        <v>35</v>
      </c>
      <c r="BS13" s="51">
        <f>SUM(D13:BQ13)</f>
        <v>5052</v>
      </c>
      <c r="BT13" s="52">
        <f>BS13/BR13</f>
        <v>144.34285714285716</v>
      </c>
      <c r="BU13" s="53">
        <f>MAX(D13:BQ13)</f>
        <v>190</v>
      </c>
      <c r="BV13" s="54">
        <f>MIN(D13:BQ13)</f>
        <v>107</v>
      </c>
    </row>
    <row r="14" spans="1:74" ht="14.25">
      <c r="A14" s="47">
        <v>12</v>
      </c>
      <c r="B14" s="48" t="s">
        <v>50</v>
      </c>
      <c r="C14" s="49" t="s">
        <v>8</v>
      </c>
      <c r="D14" s="50">
        <v>142</v>
      </c>
      <c r="E14" s="50">
        <v>114</v>
      </c>
      <c r="F14" s="50">
        <v>128</v>
      </c>
      <c r="G14" s="50">
        <v>166</v>
      </c>
      <c r="H14" s="50">
        <v>145</v>
      </c>
      <c r="I14" s="50">
        <v>104</v>
      </c>
      <c r="J14" s="133">
        <v>140</v>
      </c>
      <c r="K14" s="130">
        <v>180</v>
      </c>
      <c r="L14" s="50">
        <v>143</v>
      </c>
      <c r="M14" s="50">
        <v>145</v>
      </c>
      <c r="N14" s="50">
        <v>140</v>
      </c>
      <c r="O14" s="50">
        <v>103</v>
      </c>
      <c r="P14" s="50">
        <v>117</v>
      </c>
      <c r="Q14" s="133">
        <v>137</v>
      </c>
      <c r="R14" s="130">
        <v>120</v>
      </c>
      <c r="S14" s="50"/>
      <c r="T14" s="50">
        <v>129</v>
      </c>
      <c r="U14" s="50">
        <v>138</v>
      </c>
      <c r="V14" s="51">
        <v>172</v>
      </c>
      <c r="W14" s="51">
        <v>123</v>
      </c>
      <c r="X14" s="160"/>
      <c r="Y14" s="53">
        <v>120</v>
      </c>
      <c r="Z14" s="51">
        <v>145</v>
      </c>
      <c r="AA14" s="51">
        <v>156</v>
      </c>
      <c r="AB14" s="51">
        <v>113</v>
      </c>
      <c r="AC14" s="51">
        <v>158</v>
      </c>
      <c r="AD14" s="51">
        <v>156</v>
      </c>
      <c r="AE14" s="160">
        <v>139</v>
      </c>
      <c r="AF14" s="53"/>
      <c r="AG14" s="51"/>
      <c r="AH14" s="51">
        <v>137</v>
      </c>
      <c r="AI14" s="51">
        <v>109</v>
      </c>
      <c r="AJ14" s="51">
        <v>128</v>
      </c>
      <c r="AK14" s="51">
        <v>157</v>
      </c>
      <c r="AL14" s="160">
        <v>138</v>
      </c>
      <c r="AM14" s="53">
        <v>142</v>
      </c>
      <c r="AN14" s="51">
        <v>144</v>
      </c>
      <c r="AO14" s="51">
        <v>138</v>
      </c>
      <c r="AP14" s="51"/>
      <c r="AQ14" s="51">
        <v>164</v>
      </c>
      <c r="AR14" s="51"/>
      <c r="AS14" s="160">
        <v>133</v>
      </c>
      <c r="AT14" s="53">
        <v>146</v>
      </c>
      <c r="AU14" s="53">
        <v>150</v>
      </c>
      <c r="AV14" s="53">
        <v>122</v>
      </c>
      <c r="AW14" s="53">
        <v>135</v>
      </c>
      <c r="AX14" s="260">
        <v>187</v>
      </c>
      <c r="AY14" s="51"/>
      <c r="AZ14" s="256">
        <v>143</v>
      </c>
      <c r="BA14" s="53">
        <v>139</v>
      </c>
      <c r="BB14" s="53">
        <v>136</v>
      </c>
      <c r="BC14" s="53">
        <v>151</v>
      </c>
      <c r="BD14" s="53">
        <v>123</v>
      </c>
      <c r="BE14" s="53">
        <v>141</v>
      </c>
      <c r="BF14" s="53">
        <v>169</v>
      </c>
      <c r="BG14" s="160">
        <v>153</v>
      </c>
      <c r="BH14" s="53">
        <v>177</v>
      </c>
      <c r="BI14" s="53">
        <v>135</v>
      </c>
      <c r="BJ14" s="53">
        <v>142</v>
      </c>
      <c r="BK14" s="53"/>
      <c r="BL14" s="53"/>
      <c r="BM14" s="53"/>
      <c r="BN14" s="160"/>
      <c r="BO14" s="53"/>
      <c r="BP14" s="51"/>
      <c r="BQ14" s="51"/>
      <c r="BR14" s="79">
        <f>COUNTA(D14:BQ14)</f>
        <v>52</v>
      </c>
      <c r="BS14" s="51">
        <f>SUM(D14:BQ14)</f>
        <v>7312</v>
      </c>
      <c r="BT14" s="52">
        <f>BS14/BR14</f>
        <v>140.61538461538461</v>
      </c>
      <c r="BU14" s="53">
        <f>MAX(D14:BQ14)</f>
        <v>187</v>
      </c>
      <c r="BV14" s="54">
        <f>MIN(D14:BQ14)</f>
        <v>103</v>
      </c>
    </row>
    <row r="15" spans="1:74" ht="13.5" customHeight="1">
      <c r="A15" s="47">
        <v>13</v>
      </c>
      <c r="B15" s="59" t="s">
        <v>139</v>
      </c>
      <c r="C15" s="56" t="s">
        <v>8</v>
      </c>
      <c r="D15" s="57">
        <v>144</v>
      </c>
      <c r="E15" s="57">
        <v>137</v>
      </c>
      <c r="F15" s="57"/>
      <c r="G15" s="57"/>
      <c r="H15" s="57"/>
      <c r="I15" s="57"/>
      <c r="J15" s="132"/>
      <c r="K15" s="129"/>
      <c r="L15" s="57"/>
      <c r="M15" s="57"/>
      <c r="N15" s="57"/>
      <c r="O15" s="57"/>
      <c r="P15" s="57"/>
      <c r="Q15" s="132"/>
      <c r="R15" s="129"/>
      <c r="S15" s="57"/>
      <c r="T15" s="57"/>
      <c r="U15" s="57"/>
      <c r="V15" s="58"/>
      <c r="W15" s="58"/>
      <c r="X15" s="134"/>
      <c r="Y15" s="124"/>
      <c r="Z15" s="58"/>
      <c r="AA15" s="58"/>
      <c r="AB15" s="58"/>
      <c r="AC15" s="58"/>
      <c r="AD15" s="58"/>
      <c r="AE15" s="134"/>
      <c r="AF15" s="124"/>
      <c r="AG15" s="58"/>
      <c r="AH15" s="58"/>
      <c r="AI15" s="58"/>
      <c r="AJ15" s="58"/>
      <c r="AK15" s="58"/>
      <c r="AL15" s="134"/>
      <c r="AM15" s="124"/>
      <c r="AN15" s="58"/>
      <c r="AO15" s="58"/>
      <c r="AP15" s="58"/>
      <c r="AQ15" s="58"/>
      <c r="AR15" s="58"/>
      <c r="AS15" s="134"/>
      <c r="AT15" s="124"/>
      <c r="AU15" s="124"/>
      <c r="AV15" s="124"/>
      <c r="AW15" s="124"/>
      <c r="AX15" s="124"/>
      <c r="AY15" s="58"/>
      <c r="AZ15" s="258"/>
      <c r="BA15" s="124"/>
      <c r="BB15" s="124"/>
      <c r="BC15" s="124"/>
      <c r="BD15" s="124"/>
      <c r="BE15" s="124"/>
      <c r="BF15" s="124"/>
      <c r="BG15" s="134"/>
      <c r="BH15" s="124"/>
      <c r="BI15" s="124"/>
      <c r="BJ15" s="124"/>
      <c r="BK15" s="124"/>
      <c r="BL15" s="124"/>
      <c r="BM15" s="124"/>
      <c r="BN15" s="134"/>
      <c r="BO15" s="124"/>
      <c r="BP15" s="58"/>
      <c r="BQ15" s="58"/>
      <c r="BR15" s="79">
        <f>COUNTA(D15:BQ15)</f>
        <v>2</v>
      </c>
      <c r="BS15" s="51">
        <f>SUM(D15:BQ15)</f>
        <v>281</v>
      </c>
      <c r="BT15" s="52">
        <f>BS15/BR15</f>
        <v>140.5</v>
      </c>
      <c r="BU15" s="53">
        <f>MAX(D15:BQ15)</f>
        <v>144</v>
      </c>
      <c r="BV15" s="54">
        <f>MIN(D15:BQ15)</f>
        <v>137</v>
      </c>
    </row>
    <row r="16" spans="1:74" ht="14.25">
      <c r="A16" s="47">
        <v>14</v>
      </c>
      <c r="B16" s="59" t="s">
        <v>184</v>
      </c>
      <c r="C16" s="49" t="s">
        <v>88</v>
      </c>
      <c r="D16" s="57">
        <v>168</v>
      </c>
      <c r="E16" s="57">
        <v>109</v>
      </c>
      <c r="F16" s="57">
        <v>125</v>
      </c>
      <c r="G16" s="57">
        <v>105</v>
      </c>
      <c r="H16" s="57">
        <v>118</v>
      </c>
      <c r="I16" s="57">
        <v>116</v>
      </c>
      <c r="J16" s="132">
        <v>151</v>
      </c>
      <c r="K16" s="129">
        <v>106</v>
      </c>
      <c r="L16" s="57"/>
      <c r="M16" s="57">
        <v>144</v>
      </c>
      <c r="N16" s="57">
        <v>155</v>
      </c>
      <c r="O16" s="57">
        <v>142</v>
      </c>
      <c r="P16" s="57">
        <v>159</v>
      </c>
      <c r="Q16" s="132">
        <v>128</v>
      </c>
      <c r="R16" s="129">
        <v>137</v>
      </c>
      <c r="S16" s="57">
        <v>144</v>
      </c>
      <c r="T16" s="57"/>
      <c r="U16" s="57">
        <v>124</v>
      </c>
      <c r="V16" s="58">
        <v>147</v>
      </c>
      <c r="W16" s="58">
        <v>136</v>
      </c>
      <c r="X16" s="134">
        <v>137</v>
      </c>
      <c r="Y16" s="124">
        <v>153</v>
      </c>
      <c r="Z16" s="58">
        <v>133</v>
      </c>
      <c r="AA16" s="58">
        <v>131</v>
      </c>
      <c r="AB16" s="58"/>
      <c r="AC16" s="58"/>
      <c r="AD16" s="58"/>
      <c r="AE16" s="134">
        <v>128</v>
      </c>
      <c r="AF16" s="124">
        <v>105</v>
      </c>
      <c r="AG16" s="58">
        <v>84</v>
      </c>
      <c r="AH16" s="58">
        <v>164</v>
      </c>
      <c r="AI16" s="58">
        <v>112</v>
      </c>
      <c r="AJ16" s="58">
        <v>153</v>
      </c>
      <c r="AK16" s="58">
        <v>140</v>
      </c>
      <c r="AL16" s="134">
        <v>148</v>
      </c>
      <c r="AM16" s="124">
        <v>160</v>
      </c>
      <c r="AN16" s="58">
        <v>168</v>
      </c>
      <c r="AO16" s="58">
        <v>161</v>
      </c>
      <c r="AP16" s="58">
        <v>138</v>
      </c>
      <c r="AQ16" s="58">
        <v>134</v>
      </c>
      <c r="AR16" s="58">
        <v>132</v>
      </c>
      <c r="AS16" s="134">
        <v>121</v>
      </c>
      <c r="AT16" s="124">
        <v>108</v>
      </c>
      <c r="AU16" s="124">
        <v>150</v>
      </c>
      <c r="AV16" s="124">
        <v>161</v>
      </c>
      <c r="AW16" s="124">
        <v>137</v>
      </c>
      <c r="AX16" s="124">
        <v>120</v>
      </c>
      <c r="AY16" s="58">
        <v>106</v>
      </c>
      <c r="AZ16" s="258">
        <v>140</v>
      </c>
      <c r="BA16" s="124">
        <v>139</v>
      </c>
      <c r="BB16" s="124">
        <v>170</v>
      </c>
      <c r="BC16" s="124"/>
      <c r="BD16" s="124">
        <v>149</v>
      </c>
      <c r="BE16" s="124">
        <v>178</v>
      </c>
      <c r="BF16" s="124">
        <v>170</v>
      </c>
      <c r="BG16" s="134">
        <v>164</v>
      </c>
      <c r="BH16" s="124">
        <v>127</v>
      </c>
      <c r="BI16" s="124">
        <v>176</v>
      </c>
      <c r="BJ16" s="124">
        <v>148</v>
      </c>
      <c r="BK16" s="124"/>
      <c r="BL16" s="124"/>
      <c r="BM16" s="124"/>
      <c r="BN16" s="134"/>
      <c r="BO16" s="124"/>
      <c r="BP16" s="58"/>
      <c r="BQ16" s="58"/>
      <c r="BR16" s="79">
        <f>COUNTA(D16:BQ16)</f>
        <v>53</v>
      </c>
      <c r="BS16" s="51">
        <f>SUM(D16:BQ16)</f>
        <v>7359</v>
      </c>
      <c r="BT16" s="52">
        <f>BS16/BR16</f>
        <v>138.84905660377359</v>
      </c>
      <c r="BU16" s="53">
        <f>MAX(D16:BQ16)</f>
        <v>178</v>
      </c>
      <c r="BV16" s="54">
        <f>MIN(D16:BQ16)</f>
        <v>84</v>
      </c>
    </row>
    <row r="17" spans="1:75" ht="14.25">
      <c r="A17" s="47">
        <v>15</v>
      </c>
      <c r="B17" s="59" t="s">
        <v>49</v>
      </c>
      <c r="C17" s="56" t="s">
        <v>57</v>
      </c>
      <c r="D17" s="57">
        <v>125</v>
      </c>
      <c r="E17" s="57"/>
      <c r="F17" s="57">
        <v>158</v>
      </c>
      <c r="G17" s="57">
        <v>146</v>
      </c>
      <c r="H17" s="57"/>
      <c r="I17" s="57">
        <v>123</v>
      </c>
      <c r="J17" s="132"/>
      <c r="K17" s="129">
        <v>137</v>
      </c>
      <c r="L17" s="57"/>
      <c r="M17" s="57">
        <v>171</v>
      </c>
      <c r="N17" s="57">
        <v>156</v>
      </c>
      <c r="O17" s="57">
        <v>151</v>
      </c>
      <c r="P17" s="57">
        <v>165</v>
      </c>
      <c r="Q17" s="132"/>
      <c r="R17" s="129"/>
      <c r="S17" s="57">
        <v>124</v>
      </c>
      <c r="T17" s="57"/>
      <c r="U17" s="57">
        <v>120</v>
      </c>
      <c r="V17" s="58">
        <v>134</v>
      </c>
      <c r="W17" s="58"/>
      <c r="X17" s="134">
        <v>155</v>
      </c>
      <c r="Y17" s="124"/>
      <c r="Z17" s="58">
        <v>113</v>
      </c>
      <c r="AA17" s="58">
        <v>130</v>
      </c>
      <c r="AB17" s="58">
        <v>139</v>
      </c>
      <c r="AC17" s="58"/>
      <c r="AD17" s="58"/>
      <c r="AE17" s="134">
        <v>136</v>
      </c>
      <c r="AF17" s="124">
        <v>132</v>
      </c>
      <c r="AG17" s="58">
        <v>150</v>
      </c>
      <c r="AH17" s="58">
        <v>143</v>
      </c>
      <c r="AI17" s="58"/>
      <c r="AJ17" s="58">
        <v>108</v>
      </c>
      <c r="AK17" s="58"/>
      <c r="AL17" s="134">
        <v>138</v>
      </c>
      <c r="AM17" s="124">
        <v>118</v>
      </c>
      <c r="AN17" s="58">
        <v>127</v>
      </c>
      <c r="AO17" s="58"/>
      <c r="AP17" s="58"/>
      <c r="AQ17" s="58">
        <v>161</v>
      </c>
      <c r="AR17" s="58">
        <v>79</v>
      </c>
      <c r="AS17" s="134">
        <v>166</v>
      </c>
      <c r="AT17" s="124">
        <v>149</v>
      </c>
      <c r="AU17" s="124"/>
      <c r="AV17" s="124">
        <v>147</v>
      </c>
      <c r="AW17" s="124">
        <v>108</v>
      </c>
      <c r="AX17" s="124"/>
      <c r="AY17" s="58">
        <v>129</v>
      </c>
      <c r="AZ17" s="258">
        <v>131</v>
      </c>
      <c r="BA17" s="124"/>
      <c r="BB17" s="124">
        <v>121</v>
      </c>
      <c r="BC17" s="124"/>
      <c r="BD17" s="124">
        <v>144</v>
      </c>
      <c r="BE17" s="124">
        <v>164</v>
      </c>
      <c r="BF17" s="124"/>
      <c r="BG17" s="134">
        <v>138</v>
      </c>
      <c r="BH17" s="124">
        <v>137</v>
      </c>
      <c r="BI17" s="124"/>
      <c r="BJ17" s="124">
        <v>163</v>
      </c>
      <c r="BK17" s="124"/>
      <c r="BL17" s="124"/>
      <c r="BM17" s="124"/>
      <c r="BN17" s="134"/>
      <c r="BO17" s="124"/>
      <c r="BP17" s="58"/>
      <c r="BQ17" s="58"/>
      <c r="BR17" s="79">
        <f>COUNTA(D17:BQ17)</f>
        <v>38</v>
      </c>
      <c r="BS17" s="51">
        <f>SUM(D17:BQ17)</f>
        <v>5236</v>
      </c>
      <c r="BT17" s="52">
        <f>BS17/BR17</f>
        <v>137.78947368421052</v>
      </c>
      <c r="BU17" s="53">
        <f>MAX(D17:BQ17)</f>
        <v>171</v>
      </c>
      <c r="BV17" s="54">
        <f>MIN(D17:BQ17)</f>
        <v>79</v>
      </c>
    </row>
    <row r="18" spans="1:75" ht="14.25">
      <c r="A18" s="47">
        <v>16</v>
      </c>
      <c r="B18" s="55" t="s">
        <v>147</v>
      </c>
      <c r="C18" s="56" t="s">
        <v>61</v>
      </c>
      <c r="D18" s="50">
        <v>160</v>
      </c>
      <c r="E18" s="50">
        <v>128</v>
      </c>
      <c r="F18" s="50">
        <v>100</v>
      </c>
      <c r="G18" s="50">
        <v>121</v>
      </c>
      <c r="H18" s="50">
        <v>131</v>
      </c>
      <c r="I18" s="50">
        <v>156</v>
      </c>
      <c r="J18" s="133">
        <v>105</v>
      </c>
      <c r="K18" s="130"/>
      <c r="L18" s="50">
        <v>125</v>
      </c>
      <c r="M18" s="50"/>
      <c r="N18" s="50">
        <v>115</v>
      </c>
      <c r="O18" s="50">
        <v>128</v>
      </c>
      <c r="P18" s="50"/>
      <c r="Q18" s="133">
        <v>155</v>
      </c>
      <c r="R18" s="130">
        <v>146</v>
      </c>
      <c r="S18" s="50">
        <v>134</v>
      </c>
      <c r="T18" s="50">
        <v>113</v>
      </c>
      <c r="U18" s="50">
        <v>164</v>
      </c>
      <c r="V18" s="51">
        <v>177</v>
      </c>
      <c r="W18" s="51">
        <v>132</v>
      </c>
      <c r="X18" s="160">
        <v>176</v>
      </c>
      <c r="Y18" s="53">
        <v>138</v>
      </c>
      <c r="Z18" s="51">
        <v>117</v>
      </c>
      <c r="AA18" s="51">
        <v>174</v>
      </c>
      <c r="AB18" s="51">
        <v>120</v>
      </c>
      <c r="AC18" s="51">
        <v>116</v>
      </c>
      <c r="AD18" s="51">
        <v>144</v>
      </c>
      <c r="AE18" s="160">
        <v>123</v>
      </c>
      <c r="AF18" s="53">
        <v>105</v>
      </c>
      <c r="AG18" s="51">
        <v>151</v>
      </c>
      <c r="AH18" s="51">
        <v>128</v>
      </c>
      <c r="AI18" s="51">
        <v>124</v>
      </c>
      <c r="AJ18" s="51">
        <v>142</v>
      </c>
      <c r="AK18" s="51">
        <v>130</v>
      </c>
      <c r="AL18" s="160">
        <v>157</v>
      </c>
      <c r="AM18" s="53">
        <v>171</v>
      </c>
      <c r="AN18" s="51">
        <v>133</v>
      </c>
      <c r="AO18" s="51"/>
      <c r="AP18" s="51">
        <v>125</v>
      </c>
      <c r="AQ18" s="51">
        <v>191</v>
      </c>
      <c r="AR18" s="51">
        <v>154</v>
      </c>
      <c r="AS18" s="160">
        <v>128</v>
      </c>
      <c r="AT18" s="53">
        <v>156</v>
      </c>
      <c r="AU18" s="53">
        <v>124</v>
      </c>
      <c r="AV18" s="53">
        <v>126</v>
      </c>
      <c r="AW18" s="53">
        <v>140</v>
      </c>
      <c r="AX18" s="53">
        <v>133</v>
      </c>
      <c r="AY18" s="51">
        <v>134</v>
      </c>
      <c r="AZ18" s="256">
        <v>114</v>
      </c>
      <c r="BA18" s="53">
        <v>113</v>
      </c>
      <c r="BB18" s="53">
        <v>120</v>
      </c>
      <c r="BC18" s="53">
        <v>147</v>
      </c>
      <c r="BD18" s="53">
        <v>154</v>
      </c>
      <c r="BE18" s="53">
        <v>132</v>
      </c>
      <c r="BF18" s="53">
        <v>144</v>
      </c>
      <c r="BG18" s="160">
        <v>138</v>
      </c>
      <c r="BH18" s="53">
        <v>99</v>
      </c>
      <c r="BI18" s="53">
        <v>121</v>
      </c>
      <c r="BJ18" s="260">
        <v>192</v>
      </c>
      <c r="BK18" s="53"/>
      <c r="BL18" s="53"/>
      <c r="BM18" s="53"/>
      <c r="BN18" s="160"/>
      <c r="BO18" s="53"/>
      <c r="BP18" s="51"/>
      <c r="BQ18" s="51"/>
      <c r="BR18" s="79">
        <f>COUNTA(D18:BQ18)</f>
        <v>55</v>
      </c>
      <c r="BS18" s="51">
        <f>SUM(D18:BQ18)</f>
        <v>7524</v>
      </c>
      <c r="BT18" s="52">
        <f>BS18/BR18</f>
        <v>136.80000000000001</v>
      </c>
      <c r="BU18" s="53">
        <f>MAX(D18:BQ18)</f>
        <v>192</v>
      </c>
      <c r="BV18" s="54">
        <f>MIN(D18:BQ18)</f>
        <v>99</v>
      </c>
    </row>
    <row r="19" spans="1:75" ht="14.25">
      <c r="A19" s="47">
        <v>17</v>
      </c>
      <c r="B19" s="48" t="s">
        <v>66</v>
      </c>
      <c r="C19" s="56" t="s">
        <v>6</v>
      </c>
      <c r="D19" s="50"/>
      <c r="E19" s="50"/>
      <c r="F19" s="50"/>
      <c r="G19" s="50">
        <v>112</v>
      </c>
      <c r="H19" s="50">
        <v>146</v>
      </c>
      <c r="I19" s="50">
        <v>134</v>
      </c>
      <c r="J19" s="133"/>
      <c r="K19" s="130"/>
      <c r="L19" s="50">
        <v>167</v>
      </c>
      <c r="M19" s="50">
        <v>100</v>
      </c>
      <c r="N19" s="50">
        <v>133</v>
      </c>
      <c r="O19" s="50"/>
      <c r="P19" s="50"/>
      <c r="Q19" s="133">
        <v>137</v>
      </c>
      <c r="R19" s="130">
        <v>104</v>
      </c>
      <c r="S19" s="50">
        <v>134</v>
      </c>
      <c r="T19" s="50">
        <v>148</v>
      </c>
      <c r="U19" s="50"/>
      <c r="V19" s="51"/>
      <c r="W19" s="51"/>
      <c r="X19" s="160"/>
      <c r="Y19" s="53">
        <v>139</v>
      </c>
      <c r="Z19" s="51">
        <v>124</v>
      </c>
      <c r="AA19" s="51">
        <v>132</v>
      </c>
      <c r="AB19" s="51"/>
      <c r="AC19" s="51"/>
      <c r="AD19" s="51">
        <v>119</v>
      </c>
      <c r="AE19" s="160">
        <v>158</v>
      </c>
      <c r="AF19" s="53">
        <v>140</v>
      </c>
      <c r="AG19" s="51">
        <v>115</v>
      </c>
      <c r="AH19" s="51">
        <v>124</v>
      </c>
      <c r="AI19" s="51">
        <v>155</v>
      </c>
      <c r="AJ19" s="51">
        <v>133</v>
      </c>
      <c r="AK19" s="51">
        <v>125</v>
      </c>
      <c r="AL19" s="160">
        <v>151</v>
      </c>
      <c r="AM19" s="53"/>
      <c r="AN19" s="51"/>
      <c r="AO19" s="51">
        <v>137</v>
      </c>
      <c r="AP19" s="51">
        <v>134</v>
      </c>
      <c r="AQ19" s="51">
        <v>188</v>
      </c>
      <c r="AR19" s="51">
        <v>114</v>
      </c>
      <c r="AS19" s="160"/>
      <c r="AT19" s="53"/>
      <c r="AU19" s="53"/>
      <c r="AV19" s="53">
        <v>141</v>
      </c>
      <c r="AW19" s="53">
        <v>136</v>
      </c>
      <c r="AX19" s="53">
        <v>125</v>
      </c>
      <c r="AY19" s="51"/>
      <c r="AZ19" s="256"/>
      <c r="BA19" s="53">
        <v>130</v>
      </c>
      <c r="BB19" s="53">
        <v>154</v>
      </c>
      <c r="BC19" s="53">
        <v>152</v>
      </c>
      <c r="BD19" s="53">
        <v>125</v>
      </c>
      <c r="BE19" s="53"/>
      <c r="BF19" s="53"/>
      <c r="BG19" s="160">
        <v>129</v>
      </c>
      <c r="BH19" s="53">
        <v>117</v>
      </c>
      <c r="BI19" s="53">
        <v>147</v>
      </c>
      <c r="BJ19" s="53"/>
      <c r="BK19" s="53"/>
      <c r="BL19" s="53"/>
      <c r="BM19" s="53"/>
      <c r="BN19" s="160"/>
      <c r="BO19" s="53"/>
      <c r="BP19" s="51"/>
      <c r="BQ19" s="51"/>
      <c r="BR19" s="79">
        <f>COUNTA(D19:BQ19)</f>
        <v>36</v>
      </c>
      <c r="BS19" s="51">
        <f>SUM(D19:BQ19)</f>
        <v>4859</v>
      </c>
      <c r="BT19" s="52">
        <f>BS19/BR19</f>
        <v>134.97222222222223</v>
      </c>
      <c r="BU19" s="53">
        <f>MAX(D19:BQ19)</f>
        <v>188</v>
      </c>
      <c r="BV19" s="54">
        <f>MIN(D19:BQ19)</f>
        <v>100</v>
      </c>
    </row>
    <row r="20" spans="1:75" ht="14.25">
      <c r="A20" s="47">
        <v>18</v>
      </c>
      <c r="B20" s="48" t="s">
        <v>331</v>
      </c>
      <c r="C20" s="56" t="s">
        <v>65</v>
      </c>
      <c r="D20" s="50"/>
      <c r="E20" s="50"/>
      <c r="F20" s="50"/>
      <c r="G20" s="50"/>
      <c r="H20" s="50"/>
      <c r="I20" s="50"/>
      <c r="J20" s="133"/>
      <c r="K20" s="130"/>
      <c r="L20" s="50"/>
      <c r="M20" s="50"/>
      <c r="N20" s="50"/>
      <c r="O20" s="50"/>
      <c r="P20" s="50"/>
      <c r="Q20" s="133"/>
      <c r="R20" s="130"/>
      <c r="S20" s="50"/>
      <c r="T20" s="50"/>
      <c r="U20" s="50"/>
      <c r="V20" s="51"/>
      <c r="W20" s="51"/>
      <c r="X20" s="160"/>
      <c r="Y20" s="53"/>
      <c r="Z20" s="51"/>
      <c r="AA20" s="51"/>
      <c r="AB20" s="51"/>
      <c r="AC20" s="51"/>
      <c r="AD20" s="51"/>
      <c r="AE20" s="160"/>
      <c r="AF20" s="53"/>
      <c r="AG20" s="51"/>
      <c r="AH20" s="51"/>
      <c r="AI20" s="51"/>
      <c r="AJ20" s="51"/>
      <c r="AK20" s="51"/>
      <c r="AL20" s="160"/>
      <c r="AM20" s="53">
        <v>137</v>
      </c>
      <c r="AN20" s="51">
        <v>120</v>
      </c>
      <c r="AO20" s="51">
        <v>110</v>
      </c>
      <c r="AP20" s="51">
        <v>153</v>
      </c>
      <c r="AQ20" s="51">
        <v>132</v>
      </c>
      <c r="AR20" s="51">
        <v>152</v>
      </c>
      <c r="AS20" s="160">
        <v>133</v>
      </c>
      <c r="AT20" s="53"/>
      <c r="AU20" s="53"/>
      <c r="AV20" s="53"/>
      <c r="AW20" s="53"/>
      <c r="AX20" s="53"/>
      <c r="AY20" s="51"/>
      <c r="AZ20" s="256"/>
      <c r="BA20" s="53"/>
      <c r="BB20" s="53"/>
      <c r="BC20" s="53"/>
      <c r="BD20" s="53"/>
      <c r="BE20" s="53">
        <v>156</v>
      </c>
      <c r="BF20" s="53">
        <v>106</v>
      </c>
      <c r="BG20" s="160">
        <v>116</v>
      </c>
      <c r="BH20" s="53">
        <v>138</v>
      </c>
      <c r="BI20" s="53">
        <v>142</v>
      </c>
      <c r="BJ20" s="53">
        <v>144</v>
      </c>
      <c r="BK20" s="53"/>
      <c r="BL20" s="53"/>
      <c r="BM20" s="53"/>
      <c r="BN20" s="160"/>
      <c r="BO20" s="53"/>
      <c r="BP20" s="51"/>
      <c r="BQ20" s="51"/>
      <c r="BR20" s="79">
        <f>COUNTA(D20:BQ20)</f>
        <v>13</v>
      </c>
      <c r="BS20" s="51">
        <f>SUM(D20:BQ20)</f>
        <v>1739</v>
      </c>
      <c r="BT20" s="52">
        <f>BS20/BR20</f>
        <v>133.76923076923077</v>
      </c>
      <c r="BU20" s="53">
        <f>MAX(D20:BQ20)</f>
        <v>156</v>
      </c>
      <c r="BV20" s="54">
        <f>MIN(D20:BQ20)</f>
        <v>106</v>
      </c>
    </row>
    <row r="21" spans="1:75" ht="14.25">
      <c r="A21" s="47">
        <v>19</v>
      </c>
      <c r="B21" s="48" t="s">
        <v>142</v>
      </c>
      <c r="C21" s="56" t="s">
        <v>57</v>
      </c>
      <c r="D21" s="50">
        <v>123</v>
      </c>
      <c r="E21" s="50">
        <v>122</v>
      </c>
      <c r="F21" s="50"/>
      <c r="G21" s="50"/>
      <c r="H21" s="50">
        <v>141</v>
      </c>
      <c r="I21" s="50"/>
      <c r="J21" s="133">
        <v>158</v>
      </c>
      <c r="K21" s="130">
        <v>139</v>
      </c>
      <c r="L21" s="50"/>
      <c r="M21" s="50">
        <v>167</v>
      </c>
      <c r="N21" s="50"/>
      <c r="O21" s="50">
        <v>134</v>
      </c>
      <c r="P21" s="50"/>
      <c r="Q21" s="133">
        <v>121</v>
      </c>
      <c r="R21" s="130">
        <v>113</v>
      </c>
      <c r="S21" s="50"/>
      <c r="T21" s="50">
        <v>117</v>
      </c>
      <c r="U21" s="50"/>
      <c r="V21" s="51">
        <v>146</v>
      </c>
      <c r="W21" s="51"/>
      <c r="X21" s="160"/>
      <c r="Y21" s="53">
        <v>122</v>
      </c>
      <c r="Z21" s="51">
        <v>133</v>
      </c>
      <c r="AA21" s="51">
        <v>134</v>
      </c>
      <c r="AB21" s="51"/>
      <c r="AC21" s="51">
        <v>185</v>
      </c>
      <c r="AD21" s="51">
        <v>136</v>
      </c>
      <c r="AE21" s="160"/>
      <c r="AF21" s="53">
        <v>132</v>
      </c>
      <c r="AG21" s="51">
        <v>116</v>
      </c>
      <c r="AH21" s="51"/>
      <c r="AI21" s="51">
        <v>158</v>
      </c>
      <c r="AJ21" s="51">
        <v>158</v>
      </c>
      <c r="AK21" s="51">
        <v>142</v>
      </c>
      <c r="AL21" s="160">
        <v>163</v>
      </c>
      <c r="AM21" s="53">
        <v>118</v>
      </c>
      <c r="AN21" s="51"/>
      <c r="AO21" s="51">
        <v>126</v>
      </c>
      <c r="AP21" s="51">
        <v>103</v>
      </c>
      <c r="AQ21" s="51"/>
      <c r="AR21" s="51">
        <v>137</v>
      </c>
      <c r="AS21" s="160"/>
      <c r="AT21" s="53">
        <v>135</v>
      </c>
      <c r="AU21" s="53">
        <v>134</v>
      </c>
      <c r="AV21" s="53"/>
      <c r="AW21" s="53">
        <v>125</v>
      </c>
      <c r="AX21" s="53">
        <v>137</v>
      </c>
      <c r="AY21" s="51">
        <v>125</v>
      </c>
      <c r="AZ21" s="256"/>
      <c r="BA21" s="53">
        <v>109</v>
      </c>
      <c r="BB21" s="53">
        <v>154</v>
      </c>
      <c r="BC21" s="53"/>
      <c r="BD21" s="53">
        <v>106</v>
      </c>
      <c r="BE21" s="53"/>
      <c r="BF21" s="53">
        <v>133</v>
      </c>
      <c r="BG21" s="160">
        <v>116</v>
      </c>
      <c r="BH21" s="53"/>
      <c r="BI21" s="53">
        <v>126</v>
      </c>
      <c r="BJ21" s="53"/>
      <c r="BK21" s="53"/>
      <c r="BL21" s="53"/>
      <c r="BM21" s="53"/>
      <c r="BN21" s="160"/>
      <c r="BO21" s="53"/>
      <c r="BP21" s="51"/>
      <c r="BQ21" s="51"/>
      <c r="BR21" s="79">
        <f>COUNTA(D21:BQ21)</f>
        <v>37</v>
      </c>
      <c r="BS21" s="51">
        <f>SUM(D21:BQ21)</f>
        <v>4944</v>
      </c>
      <c r="BT21" s="52">
        <f>BS21/BR21</f>
        <v>133.62162162162161</v>
      </c>
      <c r="BU21" s="53">
        <f>MAX(D21:BQ21)</f>
        <v>185</v>
      </c>
      <c r="BV21" s="54">
        <f>MIN(D21:BQ21)</f>
        <v>103</v>
      </c>
    </row>
    <row r="22" spans="1:75" ht="14.25">
      <c r="A22" s="47">
        <v>20</v>
      </c>
      <c r="B22" s="48" t="s">
        <v>53</v>
      </c>
      <c r="C22" s="56" t="s">
        <v>6</v>
      </c>
      <c r="D22" s="50"/>
      <c r="E22" s="50"/>
      <c r="F22" s="50"/>
      <c r="G22" s="50"/>
      <c r="H22" s="50"/>
      <c r="I22" s="50"/>
      <c r="J22" s="133"/>
      <c r="K22" s="130"/>
      <c r="L22" s="50"/>
      <c r="M22" s="50"/>
      <c r="N22" s="50"/>
      <c r="O22" s="50">
        <v>122</v>
      </c>
      <c r="P22" s="50">
        <v>150</v>
      </c>
      <c r="Q22" s="133">
        <v>131</v>
      </c>
      <c r="R22" s="130">
        <v>107</v>
      </c>
      <c r="S22" s="50">
        <v>177</v>
      </c>
      <c r="T22" s="50">
        <v>134</v>
      </c>
      <c r="U22" s="50">
        <v>118</v>
      </c>
      <c r="V22" s="51">
        <v>126</v>
      </c>
      <c r="W22" s="51"/>
      <c r="X22" s="160"/>
      <c r="Y22" s="53"/>
      <c r="Z22" s="51"/>
      <c r="AA22" s="51"/>
      <c r="AB22" s="51">
        <v>141</v>
      </c>
      <c r="AC22" s="51">
        <v>119</v>
      </c>
      <c r="AD22" s="51">
        <v>108</v>
      </c>
      <c r="AE22" s="160">
        <v>137</v>
      </c>
      <c r="AF22" s="53">
        <v>160</v>
      </c>
      <c r="AG22" s="51">
        <v>116</v>
      </c>
      <c r="AH22" s="51">
        <v>154</v>
      </c>
      <c r="AI22" s="51"/>
      <c r="AJ22" s="51">
        <v>82</v>
      </c>
      <c r="AK22" s="51"/>
      <c r="AL22" s="160"/>
      <c r="AM22" s="53">
        <v>139</v>
      </c>
      <c r="AN22" s="51">
        <v>128</v>
      </c>
      <c r="AO22" s="51">
        <v>166</v>
      </c>
      <c r="AP22" s="51">
        <v>137</v>
      </c>
      <c r="AQ22" s="51">
        <v>127</v>
      </c>
      <c r="AR22" s="51">
        <v>127</v>
      </c>
      <c r="AS22" s="160"/>
      <c r="AT22" s="53"/>
      <c r="AU22" s="53"/>
      <c r="AV22" s="53"/>
      <c r="AW22" s="53"/>
      <c r="AX22" s="53"/>
      <c r="AY22" s="51"/>
      <c r="AZ22" s="256"/>
      <c r="BA22" s="53"/>
      <c r="BB22" s="53"/>
      <c r="BC22" s="53"/>
      <c r="BD22" s="53"/>
      <c r="BE22" s="53">
        <v>177</v>
      </c>
      <c r="BF22" s="53">
        <v>150</v>
      </c>
      <c r="BG22" s="160">
        <v>133</v>
      </c>
      <c r="BH22" s="53">
        <v>123</v>
      </c>
      <c r="BI22" s="53">
        <v>109</v>
      </c>
      <c r="BJ22" s="53"/>
      <c r="BK22" s="53"/>
      <c r="BL22" s="53"/>
      <c r="BM22" s="53"/>
      <c r="BN22" s="160"/>
      <c r="BO22" s="53"/>
      <c r="BP22" s="51"/>
      <c r="BQ22" s="51"/>
      <c r="BR22" s="79">
        <f>COUNTA(D22:BQ22)</f>
        <v>27</v>
      </c>
      <c r="BS22" s="51">
        <f>SUM(D22:BQ22)</f>
        <v>3598</v>
      </c>
      <c r="BT22" s="52">
        <f>BS22/BR22</f>
        <v>133.25925925925927</v>
      </c>
      <c r="BU22" s="53">
        <f>MAX(D22:BQ22)</f>
        <v>177</v>
      </c>
      <c r="BV22" s="54">
        <f>MIN(D22:BQ22)</f>
        <v>82</v>
      </c>
    </row>
    <row r="23" spans="1:75" ht="14.25">
      <c r="A23" s="47">
        <v>21</v>
      </c>
      <c r="B23" s="48" t="s">
        <v>151</v>
      </c>
      <c r="C23" s="56" t="s">
        <v>11</v>
      </c>
      <c r="D23" s="50">
        <v>105</v>
      </c>
      <c r="E23" s="50">
        <v>124</v>
      </c>
      <c r="F23" s="50">
        <v>108</v>
      </c>
      <c r="G23" s="50">
        <v>149</v>
      </c>
      <c r="H23" s="50"/>
      <c r="I23" s="50">
        <v>141</v>
      </c>
      <c r="J23" s="133">
        <v>159</v>
      </c>
      <c r="K23" s="130">
        <v>147</v>
      </c>
      <c r="L23" s="50"/>
      <c r="M23" s="50">
        <v>112</v>
      </c>
      <c r="N23" s="50"/>
      <c r="O23" s="50">
        <v>121</v>
      </c>
      <c r="P23" s="50">
        <v>137</v>
      </c>
      <c r="Q23" s="133">
        <v>155</v>
      </c>
      <c r="R23" s="130">
        <v>124</v>
      </c>
      <c r="S23" s="50">
        <v>109</v>
      </c>
      <c r="T23" s="50"/>
      <c r="U23" s="50"/>
      <c r="V23" s="51"/>
      <c r="W23" s="51"/>
      <c r="X23" s="160">
        <v>164</v>
      </c>
      <c r="Y23" s="53">
        <v>106</v>
      </c>
      <c r="Z23" s="51">
        <v>151</v>
      </c>
      <c r="AA23" s="51">
        <v>118</v>
      </c>
      <c r="AB23" s="63">
        <v>136</v>
      </c>
      <c r="AC23" s="51">
        <v>140</v>
      </c>
      <c r="AD23" s="51">
        <v>131</v>
      </c>
      <c r="AE23" s="160"/>
      <c r="AF23" s="53"/>
      <c r="AG23" s="51">
        <v>125</v>
      </c>
      <c r="AH23" s="51">
        <v>173</v>
      </c>
      <c r="AI23" s="51">
        <v>118</v>
      </c>
      <c r="AJ23" s="51">
        <v>135</v>
      </c>
      <c r="AK23" s="51">
        <v>130</v>
      </c>
      <c r="AL23" s="160">
        <v>132</v>
      </c>
      <c r="AM23" s="53"/>
      <c r="AN23" s="51"/>
      <c r="AO23" s="51"/>
      <c r="AP23" s="51"/>
      <c r="AQ23" s="51"/>
      <c r="AR23" s="51"/>
      <c r="AS23" s="160">
        <v>150</v>
      </c>
      <c r="AT23" s="53">
        <v>108</v>
      </c>
      <c r="AU23" s="53">
        <v>124</v>
      </c>
      <c r="AV23" s="53">
        <v>123</v>
      </c>
      <c r="AW23" s="53"/>
      <c r="AX23" s="53"/>
      <c r="AY23" s="51">
        <v>123</v>
      </c>
      <c r="AZ23" s="256">
        <v>122</v>
      </c>
      <c r="BA23" s="53">
        <v>153</v>
      </c>
      <c r="BB23" s="53">
        <v>142</v>
      </c>
      <c r="BC23" s="53"/>
      <c r="BD23" s="53">
        <v>128</v>
      </c>
      <c r="BE23" s="53"/>
      <c r="BF23" s="53"/>
      <c r="BG23" s="160"/>
      <c r="BH23" s="53"/>
      <c r="BI23" s="53"/>
      <c r="BJ23" s="53">
        <v>148</v>
      </c>
      <c r="BK23" s="53">
        <v>129</v>
      </c>
      <c r="BL23" s="53"/>
      <c r="BM23" s="53"/>
      <c r="BN23" s="160"/>
      <c r="BO23" s="53"/>
      <c r="BP23" s="51"/>
      <c r="BQ23" s="51"/>
      <c r="BR23" s="79">
        <f>COUNTA(D23:BQ23)</f>
        <v>37</v>
      </c>
      <c r="BS23" s="51">
        <f>SUM(D23:BQ23)</f>
        <v>4900</v>
      </c>
      <c r="BT23" s="52">
        <f>BS23/BR23</f>
        <v>132.43243243243242</v>
      </c>
      <c r="BU23" s="53">
        <f>MAX(D23:BQ23)</f>
        <v>173</v>
      </c>
      <c r="BV23" s="54">
        <f>MIN(D23:BQ23)</f>
        <v>105</v>
      </c>
    </row>
    <row r="24" spans="1:75" ht="14.25">
      <c r="A24" s="47">
        <v>22</v>
      </c>
      <c r="B24" s="48" t="s">
        <v>73</v>
      </c>
      <c r="C24" s="76" t="s">
        <v>68</v>
      </c>
      <c r="D24" s="50">
        <v>132</v>
      </c>
      <c r="E24" s="50">
        <v>120</v>
      </c>
      <c r="F24" s="50"/>
      <c r="G24" s="50"/>
      <c r="H24" s="50"/>
      <c r="I24" s="50"/>
      <c r="J24" s="133"/>
      <c r="K24" s="130"/>
      <c r="L24" s="50"/>
      <c r="M24" s="50"/>
      <c r="N24" s="50"/>
      <c r="O24" s="50">
        <v>108</v>
      </c>
      <c r="P24" s="50"/>
      <c r="Q24" s="133">
        <v>114</v>
      </c>
      <c r="R24" s="130">
        <v>114</v>
      </c>
      <c r="S24" s="50"/>
      <c r="T24" s="50"/>
      <c r="U24" s="50"/>
      <c r="V24" s="51"/>
      <c r="W24" s="51"/>
      <c r="X24" s="160"/>
      <c r="Y24" s="53"/>
      <c r="Z24" s="51"/>
      <c r="AA24" s="51"/>
      <c r="AB24" s="51"/>
      <c r="AC24" s="51">
        <v>116</v>
      </c>
      <c r="AD24" s="51">
        <v>116</v>
      </c>
      <c r="AE24" s="160">
        <v>158</v>
      </c>
      <c r="AF24" s="53">
        <v>159</v>
      </c>
      <c r="AG24" s="51">
        <v>156</v>
      </c>
      <c r="AH24" s="51">
        <v>146</v>
      </c>
      <c r="AI24" s="51">
        <v>134</v>
      </c>
      <c r="AJ24" s="51"/>
      <c r="AK24" s="51"/>
      <c r="AL24" s="160">
        <v>125</v>
      </c>
      <c r="AM24" s="53"/>
      <c r="AN24" s="51"/>
      <c r="AO24" s="51"/>
      <c r="AP24" s="51"/>
      <c r="AQ24" s="51"/>
      <c r="AR24" s="51"/>
      <c r="AS24" s="160"/>
      <c r="AT24" s="53"/>
      <c r="AU24" s="53">
        <v>129</v>
      </c>
      <c r="AV24" s="53">
        <v>134</v>
      </c>
      <c r="AW24" s="53">
        <v>127</v>
      </c>
      <c r="AX24" s="53">
        <v>142</v>
      </c>
      <c r="AY24" s="51"/>
      <c r="AZ24" s="256"/>
      <c r="BA24" s="53">
        <v>122</v>
      </c>
      <c r="BB24" s="53">
        <v>150</v>
      </c>
      <c r="BC24" s="53">
        <v>130</v>
      </c>
      <c r="BD24" s="53">
        <v>112</v>
      </c>
      <c r="BE24" s="53"/>
      <c r="BF24" s="53"/>
      <c r="BG24" s="160">
        <v>156</v>
      </c>
      <c r="BH24" s="53">
        <v>106</v>
      </c>
      <c r="BI24" s="53">
        <v>153</v>
      </c>
      <c r="BJ24" s="53"/>
      <c r="BK24" s="53"/>
      <c r="BL24" s="53"/>
      <c r="BM24" s="53"/>
      <c r="BN24" s="160"/>
      <c r="BO24" s="53"/>
      <c r="BP24" s="51"/>
      <c r="BQ24" s="51"/>
      <c r="BR24" s="79">
        <f>COUNTA(D24:BQ24)</f>
        <v>24</v>
      </c>
      <c r="BS24" s="51">
        <f>SUM(D24:BQ24)</f>
        <v>3159</v>
      </c>
      <c r="BT24" s="52">
        <f>BS24/BR24</f>
        <v>131.625</v>
      </c>
      <c r="BU24" s="53">
        <f>MAX(D24:BQ24)</f>
        <v>159</v>
      </c>
      <c r="BV24" s="54">
        <f>MIN(D24:BQ24)</f>
        <v>106</v>
      </c>
    </row>
    <row r="25" spans="1:75" ht="14.25">
      <c r="A25" s="47">
        <v>23</v>
      </c>
      <c r="B25" s="59" t="s">
        <v>52</v>
      </c>
      <c r="C25" s="56" t="s">
        <v>57</v>
      </c>
      <c r="D25" s="57"/>
      <c r="E25" s="57">
        <v>173</v>
      </c>
      <c r="F25" s="57">
        <v>159</v>
      </c>
      <c r="G25" s="57">
        <v>133</v>
      </c>
      <c r="H25" s="57"/>
      <c r="I25" s="57">
        <v>138</v>
      </c>
      <c r="J25" s="132">
        <v>93</v>
      </c>
      <c r="K25" s="129"/>
      <c r="L25" s="57">
        <v>143</v>
      </c>
      <c r="M25" s="57"/>
      <c r="N25" s="57">
        <v>123</v>
      </c>
      <c r="O25" s="57"/>
      <c r="P25" s="57">
        <v>125</v>
      </c>
      <c r="Q25" s="132">
        <v>123</v>
      </c>
      <c r="R25" s="129">
        <v>176</v>
      </c>
      <c r="S25" s="57"/>
      <c r="T25" s="57">
        <v>143</v>
      </c>
      <c r="U25" s="57">
        <v>97</v>
      </c>
      <c r="V25" s="58"/>
      <c r="W25" s="58">
        <v>139</v>
      </c>
      <c r="X25" s="134">
        <v>148</v>
      </c>
      <c r="Y25" s="124">
        <v>126</v>
      </c>
      <c r="Z25" s="58"/>
      <c r="AA25" s="58">
        <v>109</v>
      </c>
      <c r="AB25" s="58">
        <v>141</v>
      </c>
      <c r="AC25" s="58">
        <v>139</v>
      </c>
      <c r="AD25" s="58"/>
      <c r="AE25" s="134">
        <v>179</v>
      </c>
      <c r="AF25" s="124">
        <v>125</v>
      </c>
      <c r="AG25" s="58"/>
      <c r="AH25" s="58">
        <v>135</v>
      </c>
      <c r="AI25" s="58">
        <v>104</v>
      </c>
      <c r="AJ25" s="58"/>
      <c r="AK25" s="58"/>
      <c r="AL25" s="134">
        <v>95</v>
      </c>
      <c r="AM25" s="124"/>
      <c r="AN25" s="58">
        <v>119</v>
      </c>
      <c r="AO25" s="58"/>
      <c r="AP25" s="58">
        <v>122</v>
      </c>
      <c r="AQ25" s="58">
        <v>126</v>
      </c>
      <c r="AR25" s="58"/>
      <c r="AS25" s="134">
        <v>144</v>
      </c>
      <c r="AT25" s="124">
        <v>115</v>
      </c>
      <c r="AU25" s="124"/>
      <c r="AV25" s="124">
        <v>134</v>
      </c>
      <c r="AW25" s="124"/>
      <c r="AX25" s="124">
        <v>132</v>
      </c>
      <c r="AY25" s="58"/>
      <c r="AZ25" s="258">
        <v>118</v>
      </c>
      <c r="BA25" s="124">
        <v>141</v>
      </c>
      <c r="BB25" s="124"/>
      <c r="BC25" s="124">
        <v>130</v>
      </c>
      <c r="BD25" s="124"/>
      <c r="BE25" s="124"/>
      <c r="BF25" s="124">
        <v>118</v>
      </c>
      <c r="BG25" s="134"/>
      <c r="BH25" s="124">
        <v>118</v>
      </c>
      <c r="BI25" s="124">
        <v>123</v>
      </c>
      <c r="BJ25" s="124"/>
      <c r="BK25" s="124"/>
      <c r="BL25" s="124"/>
      <c r="BM25" s="124"/>
      <c r="BN25" s="134"/>
      <c r="BO25" s="124"/>
      <c r="BP25" s="58"/>
      <c r="BQ25" s="58"/>
      <c r="BR25" s="122">
        <f>COUNTA(D25:BQ25)</f>
        <v>36</v>
      </c>
      <c r="BS25" s="58">
        <f>SUM(D25:BQ25)</f>
        <v>4706</v>
      </c>
      <c r="BT25" s="123">
        <f>BS25/BR25</f>
        <v>130.72222222222223</v>
      </c>
      <c r="BU25" s="124">
        <f>MAX(D25:BQ25)</f>
        <v>179</v>
      </c>
      <c r="BV25" s="125">
        <f>MIN(D25:BQ25)</f>
        <v>93</v>
      </c>
    </row>
    <row r="26" spans="1:75" ht="14.25">
      <c r="A26" s="47">
        <v>24</v>
      </c>
      <c r="B26" s="127" t="s">
        <v>72</v>
      </c>
      <c r="C26" s="56" t="s">
        <v>68</v>
      </c>
      <c r="D26" s="57"/>
      <c r="E26" s="57">
        <v>135</v>
      </c>
      <c r="F26" s="57"/>
      <c r="G26" s="57">
        <v>120</v>
      </c>
      <c r="H26" s="57"/>
      <c r="I26" s="57"/>
      <c r="J26" s="132"/>
      <c r="K26" s="129">
        <v>137</v>
      </c>
      <c r="L26" s="57">
        <v>128</v>
      </c>
      <c r="M26" s="57"/>
      <c r="N26" s="57">
        <v>134</v>
      </c>
      <c r="O26" s="57"/>
      <c r="P26" s="57"/>
      <c r="Q26" s="132">
        <v>160</v>
      </c>
      <c r="R26" s="129"/>
      <c r="S26" s="57">
        <v>140</v>
      </c>
      <c r="T26" s="57">
        <v>151</v>
      </c>
      <c r="U26" s="57"/>
      <c r="V26" s="58">
        <v>142</v>
      </c>
      <c r="W26" s="58"/>
      <c r="X26" s="134"/>
      <c r="Y26" s="124"/>
      <c r="Z26" s="58">
        <v>150</v>
      </c>
      <c r="AA26" s="58">
        <v>131</v>
      </c>
      <c r="AB26" s="58"/>
      <c r="AC26" s="58"/>
      <c r="AD26" s="58"/>
      <c r="AE26" s="134"/>
      <c r="AF26" s="124"/>
      <c r="AG26" s="58"/>
      <c r="AH26" s="58"/>
      <c r="AI26" s="58">
        <v>142</v>
      </c>
      <c r="AJ26" s="58"/>
      <c r="AK26" s="58">
        <v>146</v>
      </c>
      <c r="AL26" s="134">
        <v>118</v>
      </c>
      <c r="AM26" s="124"/>
      <c r="AN26" s="58"/>
      <c r="AO26" s="58"/>
      <c r="AP26" s="58">
        <v>119</v>
      </c>
      <c r="AQ26" s="58">
        <v>121</v>
      </c>
      <c r="AR26" s="58"/>
      <c r="AS26" s="134"/>
      <c r="AT26" s="124"/>
      <c r="AU26" s="124">
        <v>114</v>
      </c>
      <c r="AV26" s="124">
        <v>119</v>
      </c>
      <c r="AW26" s="124"/>
      <c r="AX26" s="124">
        <v>118</v>
      </c>
      <c r="AY26" s="58"/>
      <c r="AZ26" s="258"/>
      <c r="BA26" s="124">
        <v>114</v>
      </c>
      <c r="BB26" s="124">
        <v>136</v>
      </c>
      <c r="BC26" s="124">
        <v>154</v>
      </c>
      <c r="BD26" s="124">
        <v>117</v>
      </c>
      <c r="BE26" s="124">
        <v>106</v>
      </c>
      <c r="BF26" s="124">
        <v>102</v>
      </c>
      <c r="BG26" s="134"/>
      <c r="BH26" s="124"/>
      <c r="BI26" s="124"/>
      <c r="BJ26" s="124"/>
      <c r="BK26" s="124"/>
      <c r="BL26" s="124"/>
      <c r="BM26" s="124"/>
      <c r="BN26" s="134"/>
      <c r="BO26" s="124"/>
      <c r="BP26" s="58"/>
      <c r="BQ26" s="58"/>
      <c r="BR26" s="122">
        <f>COUNTA(D26:BQ26)</f>
        <v>25</v>
      </c>
      <c r="BS26" s="58">
        <f>SUM(D26:BQ26)</f>
        <v>3254</v>
      </c>
      <c r="BT26" s="123">
        <f>BS26/BR26</f>
        <v>130.16</v>
      </c>
      <c r="BU26" s="124">
        <f>MAX(D26:BQ26)</f>
        <v>160</v>
      </c>
      <c r="BV26" s="125">
        <f>MIN(D26:BQ26)</f>
        <v>102</v>
      </c>
    </row>
    <row r="27" spans="1:75" ht="14.25">
      <c r="A27" s="47">
        <v>25</v>
      </c>
      <c r="B27" s="127" t="s">
        <v>62</v>
      </c>
      <c r="C27" s="56" t="s">
        <v>61</v>
      </c>
      <c r="D27" s="57">
        <v>139</v>
      </c>
      <c r="E27" s="57"/>
      <c r="F27" s="57">
        <v>121</v>
      </c>
      <c r="G27" s="57">
        <v>126</v>
      </c>
      <c r="H27" s="57">
        <v>124</v>
      </c>
      <c r="I27" s="57"/>
      <c r="J27" s="132">
        <v>102</v>
      </c>
      <c r="K27" s="129">
        <v>179</v>
      </c>
      <c r="L27" s="57"/>
      <c r="M27" s="57">
        <v>120</v>
      </c>
      <c r="N27" s="57">
        <v>133</v>
      </c>
      <c r="O27" s="57">
        <v>159</v>
      </c>
      <c r="P27" s="57">
        <v>130</v>
      </c>
      <c r="Q27" s="132">
        <v>129</v>
      </c>
      <c r="R27" s="129">
        <v>116</v>
      </c>
      <c r="S27" s="57">
        <v>136</v>
      </c>
      <c r="T27" s="57">
        <v>110</v>
      </c>
      <c r="U27" s="57">
        <v>145</v>
      </c>
      <c r="V27" s="58">
        <v>121</v>
      </c>
      <c r="W27" s="58">
        <v>128</v>
      </c>
      <c r="X27" s="134">
        <v>155</v>
      </c>
      <c r="Y27" s="124">
        <v>148</v>
      </c>
      <c r="Z27" s="58">
        <v>129</v>
      </c>
      <c r="AA27" s="58">
        <v>130</v>
      </c>
      <c r="AB27" s="58">
        <v>146</v>
      </c>
      <c r="AC27" s="58">
        <v>136</v>
      </c>
      <c r="AD27" s="58">
        <v>135</v>
      </c>
      <c r="AE27" s="134">
        <v>125</v>
      </c>
      <c r="AF27" s="124">
        <v>137</v>
      </c>
      <c r="AG27" s="58">
        <v>106</v>
      </c>
      <c r="AH27" s="58">
        <v>115</v>
      </c>
      <c r="AI27" s="58">
        <v>127</v>
      </c>
      <c r="AJ27" s="58">
        <v>134</v>
      </c>
      <c r="AK27" s="58">
        <v>110</v>
      </c>
      <c r="AL27" s="134">
        <v>116</v>
      </c>
      <c r="AM27" s="124">
        <v>149</v>
      </c>
      <c r="AN27" s="58"/>
      <c r="AO27" s="58">
        <v>127</v>
      </c>
      <c r="AP27" s="58">
        <v>120</v>
      </c>
      <c r="AQ27" s="58"/>
      <c r="AR27" s="58">
        <v>120</v>
      </c>
      <c r="AS27" s="134">
        <v>150</v>
      </c>
      <c r="AT27" s="124">
        <v>130</v>
      </c>
      <c r="AU27" s="124">
        <v>98</v>
      </c>
      <c r="AV27" s="124">
        <v>106</v>
      </c>
      <c r="AW27" s="124">
        <v>110</v>
      </c>
      <c r="AX27" s="124">
        <v>147</v>
      </c>
      <c r="AY27" s="58">
        <v>169</v>
      </c>
      <c r="AZ27" s="258">
        <v>116</v>
      </c>
      <c r="BA27" s="124">
        <v>134</v>
      </c>
      <c r="BB27" s="124">
        <v>147</v>
      </c>
      <c r="BC27" s="124">
        <v>129</v>
      </c>
      <c r="BD27" s="124">
        <v>132</v>
      </c>
      <c r="BE27" s="124">
        <v>127</v>
      </c>
      <c r="BF27" s="124">
        <v>144</v>
      </c>
      <c r="BG27" s="134">
        <v>111</v>
      </c>
      <c r="BH27" s="124">
        <v>138</v>
      </c>
      <c r="BI27" s="124">
        <v>128</v>
      </c>
      <c r="BJ27" s="124">
        <v>109</v>
      </c>
      <c r="BK27" s="124"/>
      <c r="BL27" s="124"/>
      <c r="BM27" s="124"/>
      <c r="BN27" s="134"/>
      <c r="BO27" s="124"/>
      <c r="BP27" s="58"/>
      <c r="BQ27" s="58"/>
      <c r="BR27" s="122">
        <f>COUNTA(D27:BQ27)</f>
        <v>54</v>
      </c>
      <c r="BS27" s="58">
        <f>SUM(D27:BQ27)</f>
        <v>7008</v>
      </c>
      <c r="BT27" s="123">
        <f>BS27/BR27</f>
        <v>129.77777777777777</v>
      </c>
      <c r="BU27" s="124">
        <f>MAX(D27:BQ27)</f>
        <v>179</v>
      </c>
      <c r="BV27" s="125">
        <f>MIN(D27:BQ27)</f>
        <v>98</v>
      </c>
      <c r="BW27" s="75"/>
    </row>
    <row r="28" spans="1:75" ht="14.25">
      <c r="A28" s="47">
        <v>26</v>
      </c>
      <c r="B28" s="59" t="s">
        <v>142</v>
      </c>
      <c r="C28" s="56" t="s">
        <v>88</v>
      </c>
      <c r="D28" s="57">
        <v>124</v>
      </c>
      <c r="E28" s="57"/>
      <c r="F28" s="57">
        <v>108</v>
      </c>
      <c r="G28" s="57">
        <v>101</v>
      </c>
      <c r="H28" s="57">
        <v>127</v>
      </c>
      <c r="I28" s="57"/>
      <c r="J28" s="132"/>
      <c r="K28" s="129">
        <v>127</v>
      </c>
      <c r="L28" s="57">
        <v>114</v>
      </c>
      <c r="M28" s="57">
        <v>115</v>
      </c>
      <c r="N28" s="57">
        <v>136</v>
      </c>
      <c r="O28" s="57">
        <v>114</v>
      </c>
      <c r="P28" s="57">
        <v>118</v>
      </c>
      <c r="Q28" s="132">
        <v>121</v>
      </c>
      <c r="R28" s="129"/>
      <c r="S28" s="57">
        <v>114</v>
      </c>
      <c r="T28" s="57">
        <v>152</v>
      </c>
      <c r="U28" s="57">
        <v>123</v>
      </c>
      <c r="V28" s="58">
        <v>151</v>
      </c>
      <c r="W28" s="58">
        <v>142</v>
      </c>
      <c r="X28" s="134"/>
      <c r="Y28" s="124">
        <v>121</v>
      </c>
      <c r="Z28" s="58">
        <v>154</v>
      </c>
      <c r="AA28" s="58">
        <v>133</v>
      </c>
      <c r="AB28" s="58">
        <v>145</v>
      </c>
      <c r="AC28" s="58">
        <v>147</v>
      </c>
      <c r="AD28" s="58">
        <v>104</v>
      </c>
      <c r="AE28" s="134"/>
      <c r="AF28" s="124"/>
      <c r="AG28" s="58">
        <v>123</v>
      </c>
      <c r="AH28" s="58">
        <v>148</v>
      </c>
      <c r="AI28" s="58">
        <v>107</v>
      </c>
      <c r="AJ28" s="58">
        <v>157</v>
      </c>
      <c r="AK28" s="58"/>
      <c r="AL28" s="134">
        <v>99</v>
      </c>
      <c r="AM28" s="124">
        <v>135</v>
      </c>
      <c r="AN28" s="58">
        <v>157</v>
      </c>
      <c r="AO28" s="58">
        <v>146</v>
      </c>
      <c r="AP28" s="58">
        <v>123</v>
      </c>
      <c r="AQ28" s="58">
        <v>161</v>
      </c>
      <c r="AR28" s="58">
        <v>153</v>
      </c>
      <c r="AS28" s="134"/>
      <c r="AT28" s="124">
        <v>124</v>
      </c>
      <c r="AU28" s="124">
        <v>105</v>
      </c>
      <c r="AV28" s="124"/>
      <c r="AW28" s="124">
        <v>123</v>
      </c>
      <c r="AX28" s="124">
        <v>149</v>
      </c>
      <c r="AY28" s="58">
        <v>116</v>
      </c>
      <c r="AZ28" s="258">
        <v>116</v>
      </c>
      <c r="BA28" s="124">
        <v>126</v>
      </c>
      <c r="BB28" s="124"/>
      <c r="BC28" s="124">
        <v>112</v>
      </c>
      <c r="BD28" s="124">
        <v>131</v>
      </c>
      <c r="BE28" s="124">
        <v>126</v>
      </c>
      <c r="BF28" s="124"/>
      <c r="BG28" s="134"/>
      <c r="BH28" s="124">
        <v>140</v>
      </c>
      <c r="BI28" s="124">
        <v>146</v>
      </c>
      <c r="BJ28" s="124">
        <v>126</v>
      </c>
      <c r="BK28" s="124"/>
      <c r="BL28" s="124"/>
      <c r="BM28" s="124"/>
      <c r="BN28" s="134"/>
      <c r="BO28" s="124"/>
      <c r="BP28" s="58"/>
      <c r="BQ28" s="58"/>
      <c r="BR28" s="122">
        <f>COUNTA(D28:BQ28)</f>
        <v>46</v>
      </c>
      <c r="BS28" s="58">
        <f>SUM(D28:BQ28)</f>
        <v>5940</v>
      </c>
      <c r="BT28" s="123">
        <f>BS28/BR28</f>
        <v>129.13043478260869</v>
      </c>
      <c r="BU28" s="124">
        <f>MAX(D28:BQ28)</f>
        <v>161</v>
      </c>
      <c r="BV28" s="125">
        <f>MIN(D28:BQ28)</f>
        <v>99</v>
      </c>
    </row>
    <row r="29" spans="1:75" ht="14.25">
      <c r="A29" s="47">
        <v>27</v>
      </c>
      <c r="B29" s="127" t="s">
        <v>54</v>
      </c>
      <c r="C29" s="56" t="s">
        <v>57</v>
      </c>
      <c r="D29" s="57"/>
      <c r="E29" s="57">
        <v>117</v>
      </c>
      <c r="F29" s="57">
        <v>143</v>
      </c>
      <c r="G29" s="57"/>
      <c r="H29" s="57">
        <v>90</v>
      </c>
      <c r="I29" s="57"/>
      <c r="J29" s="134"/>
      <c r="K29" s="129">
        <v>114</v>
      </c>
      <c r="L29" s="57">
        <v>148</v>
      </c>
      <c r="M29" s="57"/>
      <c r="N29" s="57">
        <v>134</v>
      </c>
      <c r="O29" s="57"/>
      <c r="P29" s="57"/>
      <c r="Q29" s="132">
        <v>126</v>
      </c>
      <c r="R29" s="129">
        <v>146</v>
      </c>
      <c r="S29" s="57">
        <v>96</v>
      </c>
      <c r="T29" s="57">
        <v>126</v>
      </c>
      <c r="U29" s="57"/>
      <c r="V29" s="58"/>
      <c r="W29" s="58">
        <v>126</v>
      </c>
      <c r="X29" s="134"/>
      <c r="Y29" s="124">
        <v>120</v>
      </c>
      <c r="Z29" s="58">
        <v>139</v>
      </c>
      <c r="AA29" s="58"/>
      <c r="AB29" s="58"/>
      <c r="AC29" s="58"/>
      <c r="AD29" s="58">
        <v>142</v>
      </c>
      <c r="AE29" s="134">
        <v>170</v>
      </c>
      <c r="AF29" s="124"/>
      <c r="AG29" s="58">
        <v>120</v>
      </c>
      <c r="AH29" s="58"/>
      <c r="AI29" s="58">
        <v>123</v>
      </c>
      <c r="AJ29" s="58"/>
      <c r="AK29" s="58">
        <v>125</v>
      </c>
      <c r="AL29" s="134"/>
      <c r="AM29" s="124"/>
      <c r="AN29" s="58">
        <v>145</v>
      </c>
      <c r="AO29" s="58">
        <v>110</v>
      </c>
      <c r="AP29" s="58">
        <v>142</v>
      </c>
      <c r="AQ29" s="58"/>
      <c r="AR29" s="58"/>
      <c r="AS29" s="134"/>
      <c r="AT29" s="124"/>
      <c r="AU29" s="124">
        <v>143</v>
      </c>
      <c r="AV29" s="124">
        <v>123</v>
      </c>
      <c r="AW29" s="124"/>
      <c r="AX29" s="124">
        <v>107</v>
      </c>
      <c r="AY29" s="58"/>
      <c r="AZ29" s="258"/>
      <c r="BA29" s="124">
        <v>165</v>
      </c>
      <c r="BB29" s="124">
        <v>127</v>
      </c>
      <c r="BC29" s="124">
        <v>125</v>
      </c>
      <c r="BD29" s="124"/>
      <c r="BE29" s="124">
        <v>141</v>
      </c>
      <c r="BF29" s="124"/>
      <c r="BG29" s="134">
        <v>115</v>
      </c>
      <c r="BH29" s="124"/>
      <c r="BI29" s="124">
        <v>130</v>
      </c>
      <c r="BJ29" s="124">
        <v>122</v>
      </c>
      <c r="BK29" s="124"/>
      <c r="BL29" s="124"/>
      <c r="BM29" s="124"/>
      <c r="BN29" s="134"/>
      <c r="BO29" s="124"/>
      <c r="BP29" s="58"/>
      <c r="BQ29" s="58"/>
      <c r="BR29" s="122">
        <f>COUNTA(D29:BQ29)</f>
        <v>31</v>
      </c>
      <c r="BS29" s="58">
        <f>SUM(D29:BQ29)</f>
        <v>4000</v>
      </c>
      <c r="BT29" s="123">
        <f>BS29/BR29</f>
        <v>129.03225806451613</v>
      </c>
      <c r="BU29" s="124">
        <f>MAX(D29:BQ29)</f>
        <v>170</v>
      </c>
      <c r="BV29" s="125">
        <f>MIN(D29:BQ29)</f>
        <v>90</v>
      </c>
    </row>
    <row r="30" spans="1:75" ht="14.25">
      <c r="A30" s="47">
        <v>28</v>
      </c>
      <c r="B30" s="159" t="s">
        <v>140</v>
      </c>
      <c r="C30" s="56" t="s">
        <v>11</v>
      </c>
      <c r="D30" s="57">
        <v>158</v>
      </c>
      <c r="E30" s="57">
        <v>121</v>
      </c>
      <c r="F30" s="57">
        <v>124</v>
      </c>
      <c r="G30" s="57">
        <v>127</v>
      </c>
      <c r="H30" s="57">
        <v>119</v>
      </c>
      <c r="I30" s="57">
        <v>101</v>
      </c>
      <c r="J30" s="132">
        <v>125</v>
      </c>
      <c r="K30" s="129"/>
      <c r="L30" s="57">
        <v>116</v>
      </c>
      <c r="M30" s="57">
        <v>127</v>
      </c>
      <c r="N30" s="57"/>
      <c r="O30" s="57">
        <v>114</v>
      </c>
      <c r="P30" s="57">
        <v>117</v>
      </c>
      <c r="Q30" s="132">
        <v>152</v>
      </c>
      <c r="R30" s="129">
        <v>88</v>
      </c>
      <c r="S30" s="57"/>
      <c r="T30" s="57">
        <v>91</v>
      </c>
      <c r="U30" s="57">
        <v>151</v>
      </c>
      <c r="V30" s="58">
        <v>132</v>
      </c>
      <c r="W30" s="58">
        <v>142</v>
      </c>
      <c r="X30" s="134">
        <v>132</v>
      </c>
      <c r="Y30" s="124">
        <v>89</v>
      </c>
      <c r="Z30" s="58">
        <v>103</v>
      </c>
      <c r="AA30" s="58">
        <v>154</v>
      </c>
      <c r="AB30" s="126">
        <v>175</v>
      </c>
      <c r="AC30" s="58">
        <v>111</v>
      </c>
      <c r="AD30" s="58">
        <v>124</v>
      </c>
      <c r="AE30" s="134">
        <v>111</v>
      </c>
      <c r="AF30" s="124">
        <v>125</v>
      </c>
      <c r="AG30" s="58">
        <v>97</v>
      </c>
      <c r="AH30" s="58">
        <v>122</v>
      </c>
      <c r="AI30" s="58">
        <v>96</v>
      </c>
      <c r="AJ30" s="58"/>
      <c r="AK30" s="58">
        <v>169</v>
      </c>
      <c r="AL30" s="134">
        <v>118</v>
      </c>
      <c r="AM30" s="124">
        <v>127</v>
      </c>
      <c r="AN30" s="58">
        <v>131</v>
      </c>
      <c r="AO30" s="58">
        <v>126</v>
      </c>
      <c r="AP30" s="58">
        <v>91</v>
      </c>
      <c r="AQ30" s="58">
        <v>121</v>
      </c>
      <c r="AR30" s="58">
        <v>98</v>
      </c>
      <c r="AS30" s="134">
        <v>116</v>
      </c>
      <c r="AT30" s="124">
        <v>167</v>
      </c>
      <c r="AU30" s="124">
        <v>125</v>
      </c>
      <c r="AV30" s="124">
        <v>127</v>
      </c>
      <c r="AW30" s="124">
        <v>141</v>
      </c>
      <c r="AX30" s="124">
        <v>128</v>
      </c>
      <c r="AY30" s="58">
        <v>153</v>
      </c>
      <c r="AZ30" s="258"/>
      <c r="BA30" s="124">
        <v>130</v>
      </c>
      <c r="BB30" s="124">
        <v>127</v>
      </c>
      <c r="BC30" s="124">
        <v>122</v>
      </c>
      <c r="BD30" s="124">
        <v>132</v>
      </c>
      <c r="BE30" s="124">
        <v>124</v>
      </c>
      <c r="BF30" s="124">
        <v>115</v>
      </c>
      <c r="BG30" s="134">
        <v>103</v>
      </c>
      <c r="BH30" s="124">
        <v>116</v>
      </c>
      <c r="BI30" s="124">
        <v>132</v>
      </c>
      <c r="BJ30" s="124">
        <v>141</v>
      </c>
      <c r="BK30" s="124">
        <v>100</v>
      </c>
      <c r="BL30" s="124"/>
      <c r="BM30" s="124"/>
      <c r="BN30" s="134"/>
      <c r="BO30" s="124"/>
      <c r="BP30" s="58"/>
      <c r="BQ30" s="58"/>
      <c r="BR30" s="122">
        <f>COUNTA(D30:BQ30)</f>
        <v>55</v>
      </c>
      <c r="BS30" s="58">
        <f>SUM(D30:BQ30)</f>
        <v>6824</v>
      </c>
      <c r="BT30" s="123">
        <f>BS30/BR30</f>
        <v>124.07272727272728</v>
      </c>
      <c r="BU30" s="124">
        <f>MAX(D30:BQ30)</f>
        <v>175</v>
      </c>
      <c r="BV30" s="125">
        <f>MIN(D30:BQ30)</f>
        <v>88</v>
      </c>
    </row>
    <row r="31" spans="1:75" ht="14.25">
      <c r="A31" s="47">
        <v>29</v>
      </c>
      <c r="B31" s="59" t="s">
        <v>63</v>
      </c>
      <c r="C31" s="56" t="s">
        <v>61</v>
      </c>
      <c r="D31" s="57"/>
      <c r="E31" s="57"/>
      <c r="F31" s="57"/>
      <c r="G31" s="57"/>
      <c r="H31" s="57"/>
      <c r="I31" s="57">
        <v>100</v>
      </c>
      <c r="J31" s="132"/>
      <c r="K31" s="129">
        <v>129</v>
      </c>
      <c r="L31" s="57">
        <v>143</v>
      </c>
      <c r="M31" s="57"/>
      <c r="N31" s="57"/>
      <c r="O31" s="57"/>
      <c r="P31" s="57"/>
      <c r="Q31" s="132"/>
      <c r="R31" s="129"/>
      <c r="S31" s="57"/>
      <c r="T31" s="57"/>
      <c r="U31" s="57"/>
      <c r="V31" s="58"/>
      <c r="W31" s="58"/>
      <c r="X31" s="134"/>
      <c r="Y31" s="124"/>
      <c r="Z31" s="58"/>
      <c r="AA31" s="58"/>
      <c r="AB31" s="58"/>
      <c r="AC31" s="58"/>
      <c r="AD31" s="58"/>
      <c r="AE31" s="134"/>
      <c r="AF31" s="124"/>
      <c r="AG31" s="58"/>
      <c r="AH31" s="58"/>
      <c r="AI31" s="58"/>
      <c r="AJ31" s="58"/>
      <c r="AK31" s="58"/>
      <c r="AL31" s="134"/>
      <c r="AM31" s="124"/>
      <c r="AN31" s="58"/>
      <c r="AO31" s="58"/>
      <c r="AP31" s="58"/>
      <c r="AQ31" s="58"/>
      <c r="AR31" s="58"/>
      <c r="AS31" s="134"/>
      <c r="AT31" s="124"/>
      <c r="AU31" s="124"/>
      <c r="AV31" s="124"/>
      <c r="AW31" s="124"/>
      <c r="AX31" s="124"/>
      <c r="AY31" s="58"/>
      <c r="AZ31" s="258"/>
      <c r="BA31" s="124"/>
      <c r="BB31" s="124"/>
      <c r="BC31" s="124"/>
      <c r="BD31" s="124"/>
      <c r="BE31" s="124"/>
      <c r="BF31" s="124"/>
      <c r="BG31" s="134"/>
      <c r="BH31" s="124"/>
      <c r="BI31" s="124"/>
      <c r="BJ31" s="124"/>
      <c r="BK31" s="124"/>
      <c r="BL31" s="124"/>
      <c r="BM31" s="124"/>
      <c r="BN31" s="134"/>
      <c r="BO31" s="124"/>
      <c r="BP31" s="58"/>
      <c r="BQ31" s="58"/>
      <c r="BR31" s="122">
        <f>COUNTA(D31:BQ31)</f>
        <v>3</v>
      </c>
      <c r="BS31" s="58">
        <f>SUM(D31:BQ31)</f>
        <v>372</v>
      </c>
      <c r="BT31" s="123">
        <f>BS31/BR31</f>
        <v>124</v>
      </c>
      <c r="BU31" s="124">
        <f>MAX(D31:BQ31)</f>
        <v>143</v>
      </c>
      <c r="BV31" s="125">
        <f>MIN(D31:BQ31)</f>
        <v>100</v>
      </c>
    </row>
    <row r="32" spans="1:75" ht="14.25">
      <c r="A32" s="47">
        <v>30</v>
      </c>
      <c r="B32" s="59" t="s">
        <v>300</v>
      </c>
      <c r="C32" s="56" t="s">
        <v>6</v>
      </c>
      <c r="D32" s="57"/>
      <c r="E32" s="57"/>
      <c r="F32" s="57"/>
      <c r="G32" s="57"/>
      <c r="H32" s="57"/>
      <c r="I32" s="57"/>
      <c r="J32" s="132"/>
      <c r="K32" s="129"/>
      <c r="L32" s="57"/>
      <c r="M32" s="57"/>
      <c r="N32" s="57"/>
      <c r="O32" s="57"/>
      <c r="P32" s="57"/>
      <c r="Q32" s="132"/>
      <c r="R32" s="129"/>
      <c r="S32" s="57"/>
      <c r="T32" s="57"/>
      <c r="U32" s="57"/>
      <c r="V32" s="58"/>
      <c r="W32" s="58"/>
      <c r="X32" s="134"/>
      <c r="Y32" s="124"/>
      <c r="Z32" s="58"/>
      <c r="AA32" s="58"/>
      <c r="AB32" s="126"/>
      <c r="AC32" s="58"/>
      <c r="AD32" s="58"/>
      <c r="AE32" s="134"/>
      <c r="AF32" s="124"/>
      <c r="AG32" s="58"/>
      <c r="AH32" s="58">
        <v>136</v>
      </c>
      <c r="AI32" s="58"/>
      <c r="AJ32" s="58">
        <v>86</v>
      </c>
      <c r="AK32" s="58"/>
      <c r="AL32" s="134"/>
      <c r="AM32" s="124">
        <v>128</v>
      </c>
      <c r="AN32" s="58">
        <v>133</v>
      </c>
      <c r="AO32" s="58">
        <v>116</v>
      </c>
      <c r="AP32" s="58"/>
      <c r="AQ32" s="58"/>
      <c r="AR32" s="58"/>
      <c r="AS32" s="134">
        <v>128</v>
      </c>
      <c r="AT32" s="124">
        <v>139</v>
      </c>
      <c r="AU32" s="124">
        <v>123</v>
      </c>
      <c r="AV32" s="124"/>
      <c r="AW32" s="124">
        <v>101</v>
      </c>
      <c r="AX32" s="124">
        <v>116</v>
      </c>
      <c r="AY32" s="58">
        <v>137</v>
      </c>
      <c r="AZ32" s="258">
        <v>115</v>
      </c>
      <c r="BA32" s="124">
        <v>138</v>
      </c>
      <c r="BB32" s="124"/>
      <c r="BC32" s="124"/>
      <c r="BD32" s="124"/>
      <c r="BE32" s="124">
        <v>138</v>
      </c>
      <c r="BF32" s="124">
        <v>103</v>
      </c>
      <c r="BG32" s="134"/>
      <c r="BH32" s="124"/>
      <c r="BI32" s="124"/>
      <c r="BJ32" s="124"/>
      <c r="BK32" s="124"/>
      <c r="BL32" s="124"/>
      <c r="BM32" s="124"/>
      <c r="BN32" s="134"/>
      <c r="BO32" s="124"/>
      <c r="BP32" s="58"/>
      <c r="BQ32" s="58"/>
      <c r="BR32" s="122">
        <f>COUNTA(D32:BQ32)</f>
        <v>15</v>
      </c>
      <c r="BS32" s="58">
        <f>SUM(D32:BQ32)</f>
        <v>1837</v>
      </c>
      <c r="BT32" s="123">
        <f>BS32/BR32</f>
        <v>122.46666666666667</v>
      </c>
      <c r="BU32" s="124">
        <f>MAX(D32:BQ32)</f>
        <v>139</v>
      </c>
      <c r="BV32" s="125">
        <f>MIN(D32:BQ32)</f>
        <v>86</v>
      </c>
    </row>
    <row r="33" spans="1:74" ht="14.25">
      <c r="A33" s="47">
        <v>32</v>
      </c>
      <c r="B33" s="59" t="s">
        <v>51</v>
      </c>
      <c r="C33" s="56" t="s">
        <v>6</v>
      </c>
      <c r="D33" s="57">
        <v>118</v>
      </c>
      <c r="E33" s="57">
        <v>110</v>
      </c>
      <c r="F33" s="57">
        <v>112</v>
      </c>
      <c r="G33" s="57">
        <v>118</v>
      </c>
      <c r="H33" s="57"/>
      <c r="I33" s="57"/>
      <c r="J33" s="132">
        <v>130</v>
      </c>
      <c r="K33" s="129">
        <v>134</v>
      </c>
      <c r="L33" s="57">
        <v>148</v>
      </c>
      <c r="M33" s="57"/>
      <c r="N33" s="57"/>
      <c r="O33" s="57">
        <v>107</v>
      </c>
      <c r="P33" s="57">
        <v>108</v>
      </c>
      <c r="Q33" s="132"/>
      <c r="R33" s="129"/>
      <c r="S33" s="57">
        <v>137</v>
      </c>
      <c r="T33" s="57">
        <v>119</v>
      </c>
      <c r="U33" s="57">
        <v>93</v>
      </c>
      <c r="V33" s="58">
        <v>148</v>
      </c>
      <c r="W33" s="58">
        <v>147</v>
      </c>
      <c r="X33" s="134">
        <v>120</v>
      </c>
      <c r="Y33" s="124"/>
      <c r="Z33" s="58"/>
      <c r="AA33" s="58">
        <v>117</v>
      </c>
      <c r="AB33" s="58"/>
      <c r="AC33" s="58"/>
      <c r="AD33" s="58"/>
      <c r="AE33" s="134">
        <v>117</v>
      </c>
      <c r="AF33" s="124">
        <v>112</v>
      </c>
      <c r="AG33" s="58">
        <v>121</v>
      </c>
      <c r="AH33" s="58"/>
      <c r="AI33" s="58">
        <v>112</v>
      </c>
      <c r="AJ33" s="58"/>
      <c r="AK33" s="58">
        <v>124</v>
      </c>
      <c r="AL33" s="134">
        <v>110</v>
      </c>
      <c r="AM33" s="124">
        <v>108</v>
      </c>
      <c r="AN33" s="58">
        <v>103</v>
      </c>
      <c r="AO33" s="58"/>
      <c r="AP33" s="58"/>
      <c r="AQ33" s="58"/>
      <c r="AR33" s="58"/>
      <c r="AS33" s="134">
        <v>119</v>
      </c>
      <c r="AT33" s="124">
        <v>125</v>
      </c>
      <c r="AU33" s="124">
        <v>105</v>
      </c>
      <c r="AV33" s="124"/>
      <c r="AW33" s="124"/>
      <c r="AX33" s="124"/>
      <c r="AY33" s="58">
        <v>145</v>
      </c>
      <c r="AZ33" s="258">
        <v>146</v>
      </c>
      <c r="BA33" s="124"/>
      <c r="BB33" s="124">
        <v>117</v>
      </c>
      <c r="BC33" s="124">
        <v>128</v>
      </c>
      <c r="BD33" s="124">
        <v>121</v>
      </c>
      <c r="BE33" s="124">
        <v>114</v>
      </c>
      <c r="BF33" s="124">
        <v>114</v>
      </c>
      <c r="BG33" s="134">
        <v>125</v>
      </c>
      <c r="BH33" s="124">
        <v>117</v>
      </c>
      <c r="BI33" s="124">
        <v>121</v>
      </c>
      <c r="BJ33" s="124"/>
      <c r="BK33" s="124"/>
      <c r="BL33" s="124"/>
      <c r="BM33" s="124"/>
      <c r="BN33" s="134"/>
      <c r="BO33" s="124"/>
      <c r="BP33" s="58"/>
      <c r="BQ33" s="58"/>
      <c r="BR33" s="122">
        <f>COUNTA(D33:BQ33)</f>
        <v>37</v>
      </c>
      <c r="BS33" s="58">
        <f>SUM(D33:BQ33)</f>
        <v>4470</v>
      </c>
      <c r="BT33" s="123">
        <f>BS33/BR33</f>
        <v>120.81081081081081</v>
      </c>
      <c r="BU33" s="124">
        <f>MAX(D33:BQ33)</f>
        <v>148</v>
      </c>
      <c r="BV33" s="125">
        <f>MIN(D33:BQ33)</f>
        <v>93</v>
      </c>
    </row>
    <row r="34" spans="1:74" ht="14.25">
      <c r="A34" s="47">
        <v>33</v>
      </c>
      <c r="B34" s="127" t="s">
        <v>152</v>
      </c>
      <c r="C34" s="56" t="s">
        <v>11</v>
      </c>
      <c r="D34" s="57"/>
      <c r="E34" s="57"/>
      <c r="F34" s="57"/>
      <c r="G34" s="57"/>
      <c r="H34" s="57">
        <v>116</v>
      </c>
      <c r="I34" s="57">
        <v>91</v>
      </c>
      <c r="J34" s="132"/>
      <c r="K34" s="129">
        <v>111</v>
      </c>
      <c r="L34" s="57">
        <v>142</v>
      </c>
      <c r="M34" s="57"/>
      <c r="N34" s="57">
        <v>127</v>
      </c>
      <c r="O34" s="57">
        <v>98</v>
      </c>
      <c r="P34" s="57">
        <v>90</v>
      </c>
      <c r="Q34" s="132"/>
      <c r="R34" s="129">
        <v>104</v>
      </c>
      <c r="S34" s="57">
        <v>115</v>
      </c>
      <c r="T34" s="57">
        <v>78</v>
      </c>
      <c r="U34" s="57">
        <v>139</v>
      </c>
      <c r="V34" s="58">
        <v>123</v>
      </c>
      <c r="W34" s="58">
        <v>127</v>
      </c>
      <c r="X34" s="134">
        <v>141</v>
      </c>
      <c r="Y34" s="124">
        <v>133</v>
      </c>
      <c r="Z34" s="58">
        <v>100</v>
      </c>
      <c r="AA34" s="58">
        <v>119</v>
      </c>
      <c r="AB34" s="58">
        <v>162</v>
      </c>
      <c r="AC34" s="58">
        <v>113</v>
      </c>
      <c r="AD34" s="58">
        <v>109</v>
      </c>
      <c r="AE34" s="134">
        <v>101</v>
      </c>
      <c r="AF34" s="124">
        <v>167</v>
      </c>
      <c r="AG34" s="58">
        <v>146</v>
      </c>
      <c r="AH34" s="58"/>
      <c r="AI34" s="58">
        <v>112</v>
      </c>
      <c r="AJ34" s="58">
        <v>117</v>
      </c>
      <c r="AK34" s="58">
        <v>128</v>
      </c>
      <c r="AL34" s="134">
        <v>103</v>
      </c>
      <c r="AM34" s="124">
        <v>98</v>
      </c>
      <c r="AN34" s="58">
        <v>104</v>
      </c>
      <c r="AO34" s="58">
        <v>147</v>
      </c>
      <c r="AP34" s="58">
        <v>102</v>
      </c>
      <c r="AQ34" s="58">
        <v>105</v>
      </c>
      <c r="AR34" s="58">
        <v>101</v>
      </c>
      <c r="AS34" s="134">
        <v>157</v>
      </c>
      <c r="AT34" s="124">
        <v>81</v>
      </c>
      <c r="AU34" s="124"/>
      <c r="AV34" s="124">
        <v>166</v>
      </c>
      <c r="AW34" s="124">
        <v>142</v>
      </c>
      <c r="AX34" s="124"/>
      <c r="AY34" s="58">
        <v>116</v>
      </c>
      <c r="AZ34" s="258">
        <v>127</v>
      </c>
      <c r="BA34" s="124">
        <v>120</v>
      </c>
      <c r="BB34" s="124">
        <v>109</v>
      </c>
      <c r="BC34" s="124">
        <v>131</v>
      </c>
      <c r="BD34" s="124">
        <v>122</v>
      </c>
      <c r="BE34" s="124">
        <v>105</v>
      </c>
      <c r="BF34" s="124">
        <v>127</v>
      </c>
      <c r="BG34" s="134">
        <v>131</v>
      </c>
      <c r="BH34" s="124">
        <v>122</v>
      </c>
      <c r="BI34" s="124">
        <v>105</v>
      </c>
      <c r="BJ34" s="124">
        <v>151</v>
      </c>
      <c r="BK34" s="124">
        <v>135</v>
      </c>
      <c r="BL34" s="124"/>
      <c r="BM34" s="124"/>
      <c r="BN34" s="134"/>
      <c r="BO34" s="124"/>
      <c r="BP34" s="58"/>
      <c r="BQ34" s="58"/>
      <c r="BR34" s="122">
        <f>COUNTA(D34:BQ34)</f>
        <v>50</v>
      </c>
      <c r="BS34" s="58">
        <f>SUM(D34:BQ34)</f>
        <v>6016</v>
      </c>
      <c r="BT34" s="123">
        <f>BS34/BR34</f>
        <v>120.32</v>
      </c>
      <c r="BU34" s="124">
        <f>MAX(D34:BQ34)</f>
        <v>167</v>
      </c>
      <c r="BV34" s="125">
        <f>MIN(D34:BQ34)</f>
        <v>78</v>
      </c>
    </row>
    <row r="35" spans="1:74" ht="14.25">
      <c r="A35" s="47">
        <v>34</v>
      </c>
      <c r="B35" s="59" t="s">
        <v>148</v>
      </c>
      <c r="C35" s="56" t="s">
        <v>61</v>
      </c>
      <c r="D35" s="57"/>
      <c r="E35" s="57">
        <v>134</v>
      </c>
      <c r="F35" s="57">
        <v>104</v>
      </c>
      <c r="G35" s="57">
        <v>139</v>
      </c>
      <c r="H35" s="57">
        <v>127</v>
      </c>
      <c r="I35" s="57">
        <v>131</v>
      </c>
      <c r="J35" s="132"/>
      <c r="K35" s="129"/>
      <c r="L35" s="57">
        <v>144</v>
      </c>
      <c r="M35" s="57">
        <v>87</v>
      </c>
      <c r="N35" s="57"/>
      <c r="O35" s="57">
        <v>85</v>
      </c>
      <c r="P35" s="57"/>
      <c r="Q35" s="132"/>
      <c r="R35" s="129"/>
      <c r="S35" s="57"/>
      <c r="T35" s="57"/>
      <c r="U35" s="57"/>
      <c r="V35" s="58"/>
      <c r="W35" s="58"/>
      <c r="X35" s="134"/>
      <c r="Y35" s="124"/>
      <c r="Z35" s="58"/>
      <c r="AA35" s="58"/>
      <c r="AB35" s="58"/>
      <c r="AC35" s="58"/>
      <c r="AD35" s="58"/>
      <c r="AE35" s="134"/>
      <c r="AF35" s="124"/>
      <c r="AG35" s="58"/>
      <c r="AH35" s="58"/>
      <c r="AI35" s="58"/>
      <c r="AJ35" s="58"/>
      <c r="AK35" s="58"/>
      <c r="AL35" s="134"/>
      <c r="AM35" s="124"/>
      <c r="AN35" s="58"/>
      <c r="AO35" s="58"/>
      <c r="AP35" s="58"/>
      <c r="AQ35" s="58"/>
      <c r="AR35" s="58"/>
      <c r="AS35" s="134"/>
      <c r="AT35" s="124"/>
      <c r="AU35" s="124"/>
      <c r="AV35" s="124"/>
      <c r="AW35" s="124"/>
      <c r="AX35" s="124"/>
      <c r="AY35" s="58"/>
      <c r="AZ35" s="258"/>
      <c r="BA35" s="124"/>
      <c r="BB35" s="124"/>
      <c r="BC35" s="124"/>
      <c r="BD35" s="124"/>
      <c r="BE35" s="124"/>
      <c r="BF35" s="124"/>
      <c r="BG35" s="134"/>
      <c r="BH35" s="124"/>
      <c r="BI35" s="124"/>
      <c r="BJ35" s="124"/>
      <c r="BK35" s="124"/>
      <c r="BL35" s="124"/>
      <c r="BM35" s="124"/>
      <c r="BN35" s="134"/>
      <c r="BO35" s="124"/>
      <c r="BP35" s="58"/>
      <c r="BQ35" s="58"/>
      <c r="BR35" s="122">
        <f>COUNTA(D35:BQ35)</f>
        <v>8</v>
      </c>
      <c r="BS35" s="58">
        <f>SUM(D35:BQ35)</f>
        <v>951</v>
      </c>
      <c r="BT35" s="123">
        <f>BS35/BR35</f>
        <v>118.875</v>
      </c>
      <c r="BU35" s="124">
        <f>MAX(D35:BQ35)</f>
        <v>144</v>
      </c>
      <c r="BV35" s="125">
        <f>MIN(D35:BQ35)</f>
        <v>85</v>
      </c>
    </row>
    <row r="36" spans="1:74" ht="14.25">
      <c r="A36" s="121">
        <v>35</v>
      </c>
      <c r="B36" s="48" t="s">
        <v>146</v>
      </c>
      <c r="C36" s="49" t="s">
        <v>88</v>
      </c>
      <c r="D36" s="50"/>
      <c r="E36" s="50"/>
      <c r="F36" s="50"/>
      <c r="G36" s="50"/>
      <c r="H36" s="50"/>
      <c r="I36" s="50"/>
      <c r="J36" s="133"/>
      <c r="K36" s="130"/>
      <c r="L36" s="50"/>
      <c r="M36" s="50"/>
      <c r="N36" s="50"/>
      <c r="O36" s="50"/>
      <c r="P36" s="50"/>
      <c r="Q36" s="133"/>
      <c r="R36" s="130"/>
      <c r="S36" s="50"/>
      <c r="T36" s="50"/>
      <c r="U36" s="50"/>
      <c r="V36" s="51"/>
      <c r="W36" s="51"/>
      <c r="X36" s="160"/>
      <c r="Y36" s="53"/>
      <c r="Z36" s="51"/>
      <c r="AA36" s="51"/>
      <c r="AB36" s="51">
        <v>127</v>
      </c>
      <c r="AC36" s="51">
        <v>109</v>
      </c>
      <c r="AD36" s="51">
        <v>119</v>
      </c>
      <c r="AE36" s="160"/>
      <c r="AF36" s="53"/>
      <c r="AG36" s="51"/>
      <c r="AH36" s="51"/>
      <c r="AI36" s="51"/>
      <c r="AJ36" s="51"/>
      <c r="AK36" s="51"/>
      <c r="AL36" s="160"/>
      <c r="AM36" s="53"/>
      <c r="AN36" s="51"/>
      <c r="AO36" s="51"/>
      <c r="AP36" s="51"/>
      <c r="AQ36" s="51"/>
      <c r="AR36" s="51"/>
      <c r="AS36" s="160"/>
      <c r="AT36" s="53"/>
      <c r="AU36" s="53"/>
      <c r="AV36" s="53"/>
      <c r="AW36" s="53"/>
      <c r="AX36" s="53"/>
      <c r="AY36" s="51"/>
      <c r="AZ36" s="256"/>
      <c r="BA36" s="53"/>
      <c r="BB36" s="53"/>
      <c r="BC36" s="53"/>
      <c r="BD36" s="53"/>
      <c r="BE36" s="53"/>
      <c r="BF36" s="53"/>
      <c r="BG36" s="160"/>
      <c r="BH36" s="53"/>
      <c r="BI36" s="53"/>
      <c r="BJ36" s="53"/>
      <c r="BK36" s="53"/>
      <c r="BL36" s="53"/>
      <c r="BM36" s="53"/>
      <c r="BN36" s="160"/>
      <c r="BO36" s="53"/>
      <c r="BP36" s="51"/>
      <c r="BQ36" s="51"/>
      <c r="BR36" s="79">
        <f>COUNTA(D36:BQ36)</f>
        <v>3</v>
      </c>
      <c r="BS36" s="51">
        <f>SUM(D36:BQ36)</f>
        <v>355</v>
      </c>
      <c r="BT36" s="52">
        <f>BS36/BR36</f>
        <v>118.33333333333333</v>
      </c>
      <c r="BU36" s="53">
        <f>MAX(D36:BQ36)</f>
        <v>127</v>
      </c>
      <c r="BV36" s="54">
        <f>MIN(D36:BQ36)</f>
        <v>109</v>
      </c>
    </row>
    <row r="37" spans="1:74" ht="14.25">
      <c r="A37" s="47">
        <v>36</v>
      </c>
      <c r="B37" s="48" t="s">
        <v>330</v>
      </c>
      <c r="C37" s="49" t="s">
        <v>61</v>
      </c>
      <c r="D37" s="50"/>
      <c r="E37" s="50"/>
      <c r="F37" s="50"/>
      <c r="G37" s="50"/>
      <c r="H37" s="50"/>
      <c r="I37" s="50"/>
      <c r="J37" s="133"/>
      <c r="K37" s="130"/>
      <c r="L37" s="50"/>
      <c r="M37" s="50"/>
      <c r="N37" s="50"/>
      <c r="O37" s="50"/>
      <c r="P37" s="50"/>
      <c r="Q37" s="133"/>
      <c r="R37" s="130"/>
      <c r="S37" s="50"/>
      <c r="T37" s="50"/>
      <c r="U37" s="50"/>
      <c r="V37" s="51"/>
      <c r="W37" s="51"/>
      <c r="X37" s="160"/>
      <c r="Y37" s="53"/>
      <c r="Z37" s="51"/>
      <c r="AA37" s="51"/>
      <c r="AB37" s="51"/>
      <c r="AC37" s="51"/>
      <c r="AD37" s="51"/>
      <c r="AE37" s="160"/>
      <c r="AF37" s="53"/>
      <c r="AG37" s="51"/>
      <c r="AH37" s="51"/>
      <c r="AI37" s="51"/>
      <c r="AJ37" s="51"/>
      <c r="AK37" s="51"/>
      <c r="AL37" s="160"/>
      <c r="AM37" s="53">
        <v>110</v>
      </c>
      <c r="AN37" s="51">
        <v>108</v>
      </c>
      <c r="AO37" s="51">
        <v>151</v>
      </c>
      <c r="AP37" s="51">
        <v>92</v>
      </c>
      <c r="AQ37" s="51">
        <v>124</v>
      </c>
      <c r="AR37" s="51"/>
      <c r="AS37" s="160"/>
      <c r="AT37" s="53"/>
      <c r="AU37" s="53"/>
      <c r="AV37" s="53"/>
      <c r="AW37" s="53"/>
      <c r="AX37" s="53"/>
      <c r="AY37" s="51"/>
      <c r="AZ37" s="256"/>
      <c r="BA37" s="53"/>
      <c r="BB37" s="53"/>
      <c r="BC37" s="53"/>
      <c r="BD37" s="53"/>
      <c r="BE37" s="53"/>
      <c r="BF37" s="53"/>
      <c r="BG37" s="160"/>
      <c r="BH37" s="53"/>
      <c r="BI37" s="53"/>
      <c r="BJ37" s="53"/>
      <c r="BK37" s="53"/>
      <c r="BL37" s="53"/>
      <c r="BM37" s="53"/>
      <c r="BN37" s="160"/>
      <c r="BO37" s="53"/>
      <c r="BP37" s="51"/>
      <c r="BQ37" s="51"/>
      <c r="BR37" s="79">
        <f>COUNTA(D37:BQ37)</f>
        <v>5</v>
      </c>
      <c r="BS37" s="51">
        <f>SUM(D37:BQ37)</f>
        <v>585</v>
      </c>
      <c r="BT37" s="52">
        <f>BS37/BR37</f>
        <v>117</v>
      </c>
      <c r="BU37" s="53">
        <f>MAX(D37:BQ37)</f>
        <v>151</v>
      </c>
      <c r="BV37" s="54">
        <f>MIN(D37:BQ37)</f>
        <v>92</v>
      </c>
    </row>
    <row r="38" spans="1:74" ht="14.25">
      <c r="A38" s="47">
        <v>37</v>
      </c>
      <c r="B38" s="159" t="s">
        <v>150</v>
      </c>
      <c r="C38" s="56" t="s">
        <v>65</v>
      </c>
      <c r="D38" s="57">
        <v>122</v>
      </c>
      <c r="E38" s="57">
        <v>93</v>
      </c>
      <c r="F38" s="57">
        <v>95</v>
      </c>
      <c r="G38" s="57">
        <v>77</v>
      </c>
      <c r="H38" s="57">
        <v>137</v>
      </c>
      <c r="I38" s="57">
        <v>116</v>
      </c>
      <c r="J38" s="132">
        <v>158</v>
      </c>
      <c r="K38" s="129">
        <v>126</v>
      </c>
      <c r="L38" s="57">
        <v>171</v>
      </c>
      <c r="M38" s="57">
        <v>119</v>
      </c>
      <c r="N38" s="57">
        <v>92</v>
      </c>
      <c r="O38" s="57">
        <v>149</v>
      </c>
      <c r="P38" s="57">
        <v>103</v>
      </c>
      <c r="Q38" s="132">
        <v>105</v>
      </c>
      <c r="R38" s="129">
        <v>125</v>
      </c>
      <c r="S38" s="57">
        <v>103</v>
      </c>
      <c r="T38" s="57">
        <v>114</v>
      </c>
      <c r="U38" s="57">
        <v>130</v>
      </c>
      <c r="V38" s="58">
        <v>119</v>
      </c>
      <c r="W38" s="58">
        <v>142</v>
      </c>
      <c r="X38" s="134">
        <v>122</v>
      </c>
      <c r="Y38" s="124">
        <v>157</v>
      </c>
      <c r="Z38" s="58">
        <v>108</v>
      </c>
      <c r="AA38" s="58">
        <v>115</v>
      </c>
      <c r="AB38" s="58">
        <v>131</v>
      </c>
      <c r="AC38" s="58">
        <v>104</v>
      </c>
      <c r="AD38" s="58">
        <v>113</v>
      </c>
      <c r="AE38" s="134">
        <v>109</v>
      </c>
      <c r="AF38" s="124">
        <v>89</v>
      </c>
      <c r="AG38" s="58">
        <v>117</v>
      </c>
      <c r="AH38" s="58">
        <v>111</v>
      </c>
      <c r="AI38" s="58">
        <v>111</v>
      </c>
      <c r="AJ38" s="58">
        <v>99</v>
      </c>
      <c r="AK38" s="58">
        <v>119</v>
      </c>
      <c r="AL38" s="134">
        <v>118</v>
      </c>
      <c r="AM38" s="124">
        <v>104</v>
      </c>
      <c r="AN38" s="58">
        <v>135</v>
      </c>
      <c r="AO38" s="58">
        <v>90</v>
      </c>
      <c r="AP38" s="58">
        <v>148</v>
      </c>
      <c r="AQ38" s="58">
        <v>119</v>
      </c>
      <c r="AR38" s="58">
        <v>133</v>
      </c>
      <c r="AS38" s="134">
        <v>136</v>
      </c>
      <c r="AT38" s="124">
        <v>132</v>
      </c>
      <c r="AU38" s="124">
        <v>110</v>
      </c>
      <c r="AV38" s="124">
        <v>115</v>
      </c>
      <c r="AW38" s="124">
        <v>122</v>
      </c>
      <c r="AX38" s="124">
        <v>131</v>
      </c>
      <c r="AY38" s="58">
        <v>96</v>
      </c>
      <c r="AZ38" s="258">
        <v>87</v>
      </c>
      <c r="BA38" s="124">
        <v>124</v>
      </c>
      <c r="BB38" s="124">
        <v>123</v>
      </c>
      <c r="BC38" s="124">
        <v>103</v>
      </c>
      <c r="BD38" s="124">
        <v>93</v>
      </c>
      <c r="BE38" s="124">
        <v>103</v>
      </c>
      <c r="BF38" s="124">
        <v>85</v>
      </c>
      <c r="BG38" s="134">
        <v>111</v>
      </c>
      <c r="BH38" s="124">
        <v>104</v>
      </c>
      <c r="BI38" s="124">
        <v>103</v>
      </c>
      <c r="BJ38" s="124">
        <v>129</v>
      </c>
      <c r="BK38" s="124"/>
      <c r="BL38" s="124"/>
      <c r="BM38" s="124"/>
      <c r="BN38" s="134"/>
      <c r="BO38" s="124"/>
      <c r="BP38" s="58"/>
      <c r="BQ38" s="58"/>
      <c r="BR38" s="79">
        <f>COUNTA(D38:BQ38)</f>
        <v>59</v>
      </c>
      <c r="BS38" s="51">
        <f>SUM(D38:BQ38)</f>
        <v>6855</v>
      </c>
      <c r="BT38" s="52">
        <f>BS38/BR38</f>
        <v>116.1864406779661</v>
      </c>
      <c r="BU38" s="53">
        <f>MAX(D38:BQ38)</f>
        <v>171</v>
      </c>
      <c r="BV38" s="54">
        <f>MIN(D38:BQ38)</f>
        <v>77</v>
      </c>
    </row>
    <row r="39" spans="1:74" ht="14.25">
      <c r="A39" s="121">
        <v>38</v>
      </c>
      <c r="B39" s="59" t="s">
        <v>359</v>
      </c>
      <c r="C39" s="56" t="s">
        <v>8</v>
      </c>
      <c r="D39" s="57"/>
      <c r="E39" s="57"/>
      <c r="F39" s="57"/>
      <c r="G39" s="57"/>
      <c r="H39" s="57"/>
      <c r="I39" s="57"/>
      <c r="J39" s="132"/>
      <c r="K39" s="129"/>
      <c r="L39" s="57"/>
      <c r="M39" s="57"/>
      <c r="N39" s="57"/>
      <c r="O39" s="57"/>
      <c r="P39" s="57"/>
      <c r="Q39" s="132"/>
      <c r="R39" s="129"/>
      <c r="S39" s="57"/>
      <c r="T39" s="57"/>
      <c r="U39" s="57"/>
      <c r="V39" s="58"/>
      <c r="W39" s="58"/>
      <c r="X39" s="134"/>
      <c r="Y39" s="124"/>
      <c r="Z39" s="58"/>
      <c r="AA39" s="58"/>
      <c r="AB39" s="58"/>
      <c r="AC39" s="58"/>
      <c r="AD39" s="58"/>
      <c r="AE39" s="134"/>
      <c r="AF39" s="124"/>
      <c r="AG39" s="58"/>
      <c r="AH39" s="58"/>
      <c r="AI39" s="58"/>
      <c r="AJ39" s="58"/>
      <c r="AK39" s="58"/>
      <c r="AL39" s="134"/>
      <c r="AM39" s="124"/>
      <c r="AN39" s="58"/>
      <c r="AO39" s="58"/>
      <c r="AP39" s="58"/>
      <c r="AQ39" s="58"/>
      <c r="AR39" s="58"/>
      <c r="AS39" s="134"/>
      <c r="AT39" s="124">
        <v>113</v>
      </c>
      <c r="AU39" s="124"/>
      <c r="AV39" s="124"/>
      <c r="AW39" s="124"/>
      <c r="AX39" s="124">
        <v>119</v>
      </c>
      <c r="AY39" s="58"/>
      <c r="AZ39" s="258"/>
      <c r="BA39" s="124"/>
      <c r="BB39" s="124"/>
      <c r="BC39" s="124"/>
      <c r="BD39" s="124"/>
      <c r="BE39" s="124"/>
      <c r="BF39" s="124"/>
      <c r="BG39" s="134"/>
      <c r="BH39" s="124"/>
      <c r="BI39" s="124"/>
      <c r="BJ39" s="124"/>
      <c r="BK39" s="124"/>
      <c r="BL39" s="124"/>
      <c r="BM39" s="124"/>
      <c r="BN39" s="134"/>
      <c r="BO39" s="124"/>
      <c r="BP39" s="58"/>
      <c r="BQ39" s="58"/>
      <c r="BR39" s="79">
        <f>COUNTA(D39:BQ39)</f>
        <v>2</v>
      </c>
      <c r="BS39" s="51">
        <f>SUM(D39:BQ39)</f>
        <v>232</v>
      </c>
      <c r="BT39" s="52">
        <f>BS39/BR39</f>
        <v>116</v>
      </c>
      <c r="BU39" s="53">
        <f>MAX(D39:BQ39)</f>
        <v>119</v>
      </c>
      <c r="BV39" s="54">
        <f>MIN(D39:BQ39)</f>
        <v>113</v>
      </c>
    </row>
    <row r="40" spans="1:74" ht="14.25">
      <c r="A40" s="47">
        <v>39</v>
      </c>
      <c r="B40" s="48" t="s">
        <v>182</v>
      </c>
      <c r="C40" s="56" t="s">
        <v>61</v>
      </c>
      <c r="D40" s="50"/>
      <c r="E40" s="50"/>
      <c r="F40" s="50"/>
      <c r="G40" s="50"/>
      <c r="H40" s="50"/>
      <c r="I40" s="50"/>
      <c r="J40" s="133">
        <v>107</v>
      </c>
      <c r="K40" s="130">
        <v>112</v>
      </c>
      <c r="L40" s="50"/>
      <c r="M40" s="50">
        <v>108</v>
      </c>
      <c r="N40" s="50">
        <v>103</v>
      </c>
      <c r="O40" s="50"/>
      <c r="P40" s="50"/>
      <c r="Q40" s="133"/>
      <c r="R40" s="130">
        <v>127</v>
      </c>
      <c r="S40" s="50">
        <v>151</v>
      </c>
      <c r="T40" s="50">
        <v>104</v>
      </c>
      <c r="U40" s="50">
        <v>125</v>
      </c>
      <c r="V40" s="51">
        <v>105</v>
      </c>
      <c r="W40" s="51">
        <v>102</v>
      </c>
      <c r="X40" s="160">
        <v>94</v>
      </c>
      <c r="Y40" s="53"/>
      <c r="Z40" s="51">
        <v>103</v>
      </c>
      <c r="AA40" s="51">
        <v>132</v>
      </c>
      <c r="AB40" s="51">
        <v>107</v>
      </c>
      <c r="AC40" s="51">
        <v>95</v>
      </c>
      <c r="AD40" s="51">
        <v>114</v>
      </c>
      <c r="AE40" s="160">
        <v>119</v>
      </c>
      <c r="AF40" s="53">
        <v>120</v>
      </c>
      <c r="AG40" s="51">
        <v>139</v>
      </c>
      <c r="AH40" s="51">
        <v>133</v>
      </c>
      <c r="AI40" s="51">
        <v>111</v>
      </c>
      <c r="AJ40" s="51">
        <v>103</v>
      </c>
      <c r="AK40" s="51">
        <v>91</v>
      </c>
      <c r="AL40" s="160">
        <v>97</v>
      </c>
      <c r="AM40" s="53"/>
      <c r="AN40" s="51"/>
      <c r="AO40" s="51"/>
      <c r="AP40" s="51"/>
      <c r="AQ40" s="51"/>
      <c r="AR40" s="51"/>
      <c r="AS40" s="160">
        <v>128</v>
      </c>
      <c r="AT40" s="53">
        <v>88</v>
      </c>
      <c r="AU40" s="53">
        <v>153</v>
      </c>
      <c r="AV40" s="53">
        <v>90</v>
      </c>
      <c r="AW40" s="53">
        <v>135</v>
      </c>
      <c r="AX40" s="53">
        <v>110</v>
      </c>
      <c r="AY40" s="51">
        <v>103</v>
      </c>
      <c r="AZ40" s="256">
        <v>88</v>
      </c>
      <c r="BA40" s="53">
        <v>132</v>
      </c>
      <c r="BB40" s="53">
        <v>123</v>
      </c>
      <c r="BC40" s="53">
        <v>113</v>
      </c>
      <c r="BD40" s="53">
        <v>91</v>
      </c>
      <c r="BE40" s="53">
        <v>139</v>
      </c>
      <c r="BF40" s="53">
        <v>163</v>
      </c>
      <c r="BG40" s="160">
        <v>96</v>
      </c>
      <c r="BH40" s="53">
        <v>106</v>
      </c>
      <c r="BI40" s="53">
        <v>85</v>
      </c>
      <c r="BJ40" s="53">
        <v>99</v>
      </c>
      <c r="BK40" s="53"/>
      <c r="BL40" s="53"/>
      <c r="BM40" s="53"/>
      <c r="BN40" s="160"/>
      <c r="BO40" s="53"/>
      <c r="BP40" s="51"/>
      <c r="BQ40" s="51"/>
      <c r="BR40" s="79">
        <f>COUNTA(D40:BQ40)</f>
        <v>42</v>
      </c>
      <c r="BS40" s="51">
        <f>SUM(D40:BQ40)</f>
        <v>4744</v>
      </c>
      <c r="BT40" s="52">
        <f>BS40/BR40</f>
        <v>112.95238095238095</v>
      </c>
      <c r="BU40" s="51">
        <f>MAX(D40:BQ40)</f>
        <v>163</v>
      </c>
      <c r="BV40" s="54">
        <f>MIN(D40:BQ40)</f>
        <v>85</v>
      </c>
    </row>
    <row r="41" spans="1:74" ht="14.25">
      <c r="A41" s="47">
        <v>40</v>
      </c>
      <c r="B41" s="48" t="s">
        <v>59</v>
      </c>
      <c r="C41" s="49" t="s">
        <v>11</v>
      </c>
      <c r="D41" s="50">
        <v>140</v>
      </c>
      <c r="E41" s="50"/>
      <c r="F41" s="50">
        <v>117</v>
      </c>
      <c r="G41" s="50"/>
      <c r="H41" s="50"/>
      <c r="I41" s="50"/>
      <c r="J41" s="133"/>
      <c r="K41" s="130">
        <v>119</v>
      </c>
      <c r="L41" s="50"/>
      <c r="M41" s="50">
        <v>111</v>
      </c>
      <c r="N41" s="50">
        <v>111</v>
      </c>
      <c r="O41" s="50"/>
      <c r="P41" s="50"/>
      <c r="Q41" s="133">
        <v>119</v>
      </c>
      <c r="R41" s="130"/>
      <c r="S41" s="50">
        <v>148</v>
      </c>
      <c r="T41" s="50">
        <v>98</v>
      </c>
      <c r="U41" s="50">
        <v>96</v>
      </c>
      <c r="V41" s="51">
        <v>102</v>
      </c>
      <c r="W41" s="51">
        <v>79</v>
      </c>
      <c r="X41" s="160"/>
      <c r="Y41" s="53"/>
      <c r="Z41" s="51"/>
      <c r="AA41" s="51"/>
      <c r="AB41" s="51"/>
      <c r="AC41" s="51"/>
      <c r="AD41" s="51"/>
      <c r="AE41" s="160"/>
      <c r="AF41" s="53"/>
      <c r="AG41" s="51"/>
      <c r="AH41" s="51"/>
      <c r="AI41" s="51"/>
      <c r="AJ41" s="51"/>
      <c r="AK41" s="51"/>
      <c r="AL41" s="160"/>
      <c r="AM41" s="53"/>
      <c r="AN41" s="51"/>
      <c r="AO41" s="51"/>
      <c r="AP41" s="51"/>
      <c r="AQ41" s="51"/>
      <c r="AR41" s="51"/>
      <c r="AS41" s="160"/>
      <c r="AT41" s="53"/>
      <c r="AU41" s="53"/>
      <c r="AV41" s="53"/>
      <c r="AW41" s="53"/>
      <c r="AX41" s="53"/>
      <c r="AY41" s="51"/>
      <c r="AZ41" s="256"/>
      <c r="BA41" s="53"/>
      <c r="BB41" s="53"/>
      <c r="BC41" s="53"/>
      <c r="BD41" s="53"/>
      <c r="BE41" s="53"/>
      <c r="BF41" s="53"/>
      <c r="BG41" s="160"/>
      <c r="BH41" s="53"/>
      <c r="BI41" s="53"/>
      <c r="BJ41" s="53"/>
      <c r="BK41" s="53"/>
      <c r="BL41" s="53"/>
      <c r="BM41" s="53"/>
      <c r="BN41" s="160"/>
      <c r="BO41" s="53"/>
      <c r="BP41" s="51"/>
      <c r="BQ41" s="51"/>
      <c r="BR41" s="79">
        <f>COUNTA(D41:BQ41)</f>
        <v>11</v>
      </c>
      <c r="BS41" s="51">
        <f>SUM(D41:BQ41)</f>
        <v>1240</v>
      </c>
      <c r="BT41" s="52">
        <f>BS41/BR41</f>
        <v>112.72727272727273</v>
      </c>
      <c r="BU41" s="51">
        <f>MAX(D41:BQ41)</f>
        <v>148</v>
      </c>
      <c r="BV41" s="54">
        <f>MIN(D41:BQ41)</f>
        <v>79</v>
      </c>
    </row>
    <row r="42" spans="1:74" ht="14.25">
      <c r="A42" s="121">
        <v>41</v>
      </c>
      <c r="B42" s="59" t="s">
        <v>55</v>
      </c>
      <c r="C42" s="56" t="s">
        <v>6</v>
      </c>
      <c r="D42" s="57">
        <v>126</v>
      </c>
      <c r="E42" s="57">
        <v>120</v>
      </c>
      <c r="F42" s="57">
        <v>124</v>
      </c>
      <c r="G42" s="57">
        <v>109</v>
      </c>
      <c r="H42" s="57">
        <v>111</v>
      </c>
      <c r="I42" s="57">
        <v>146</v>
      </c>
      <c r="J42" s="132">
        <v>99</v>
      </c>
      <c r="K42" s="129"/>
      <c r="L42" s="57">
        <v>108</v>
      </c>
      <c r="M42" s="57">
        <v>109</v>
      </c>
      <c r="N42" s="57">
        <v>110</v>
      </c>
      <c r="O42" s="57">
        <v>114</v>
      </c>
      <c r="P42" s="57">
        <v>124</v>
      </c>
      <c r="Q42" s="132">
        <v>128</v>
      </c>
      <c r="R42" s="129">
        <v>100</v>
      </c>
      <c r="S42" s="57"/>
      <c r="T42" s="57"/>
      <c r="U42" s="57">
        <v>120</v>
      </c>
      <c r="V42" s="58">
        <v>133</v>
      </c>
      <c r="W42" s="58">
        <v>85</v>
      </c>
      <c r="X42" s="134">
        <v>114</v>
      </c>
      <c r="Y42" s="124"/>
      <c r="Z42" s="58"/>
      <c r="AA42" s="58"/>
      <c r="AB42" s="58">
        <v>144</v>
      </c>
      <c r="AC42" s="58">
        <v>101</v>
      </c>
      <c r="AD42" s="58">
        <v>92</v>
      </c>
      <c r="AE42" s="134"/>
      <c r="AF42" s="124"/>
      <c r="AG42" s="58"/>
      <c r="AH42" s="58"/>
      <c r="AI42" s="58">
        <v>111</v>
      </c>
      <c r="AJ42" s="58"/>
      <c r="AK42" s="58">
        <v>111</v>
      </c>
      <c r="AL42" s="134"/>
      <c r="AM42" s="124"/>
      <c r="AN42" s="58"/>
      <c r="AO42" s="58"/>
      <c r="AP42" s="58">
        <v>115</v>
      </c>
      <c r="AQ42" s="58">
        <v>107</v>
      </c>
      <c r="AR42" s="58">
        <v>91</v>
      </c>
      <c r="AS42" s="134"/>
      <c r="AT42" s="124">
        <v>86</v>
      </c>
      <c r="AU42" s="124">
        <v>106</v>
      </c>
      <c r="AV42" s="124">
        <v>138</v>
      </c>
      <c r="AW42" s="124">
        <v>122</v>
      </c>
      <c r="AX42" s="124"/>
      <c r="AY42" s="58">
        <v>93</v>
      </c>
      <c r="AZ42" s="258">
        <v>120</v>
      </c>
      <c r="BA42" s="124">
        <v>91</v>
      </c>
      <c r="BB42" s="124">
        <v>76</v>
      </c>
      <c r="BC42" s="124">
        <v>142</v>
      </c>
      <c r="BD42" s="124">
        <v>131</v>
      </c>
      <c r="BE42" s="124"/>
      <c r="BF42" s="124"/>
      <c r="BG42" s="134"/>
      <c r="BH42" s="124"/>
      <c r="BI42" s="124"/>
      <c r="BJ42" s="124"/>
      <c r="BK42" s="124"/>
      <c r="BL42" s="124"/>
      <c r="BM42" s="124"/>
      <c r="BN42" s="134"/>
      <c r="BO42" s="124"/>
      <c r="BP42" s="58"/>
      <c r="BQ42" s="58"/>
      <c r="BR42" s="79">
        <f>COUNTA(D42:BQ42)</f>
        <v>36</v>
      </c>
      <c r="BS42" s="51">
        <f>SUM(D42:BQ42)</f>
        <v>4057</v>
      </c>
      <c r="BT42" s="52">
        <f>BS42/BR42</f>
        <v>112.69444444444444</v>
      </c>
      <c r="BU42" s="51">
        <f>MAX(D42:BQ42)</f>
        <v>146</v>
      </c>
      <c r="BV42" s="54">
        <f>MIN(D42:BQ42)</f>
        <v>76</v>
      </c>
    </row>
    <row r="43" spans="1:74" ht="14.25">
      <c r="A43" s="47">
        <v>42</v>
      </c>
      <c r="B43" s="48" t="s">
        <v>182</v>
      </c>
      <c r="C43" s="49" t="s">
        <v>6</v>
      </c>
      <c r="D43" s="50"/>
      <c r="E43" s="50"/>
      <c r="F43" s="50"/>
      <c r="G43" s="50"/>
      <c r="H43" s="50"/>
      <c r="I43" s="50"/>
      <c r="J43" s="133"/>
      <c r="K43" s="130"/>
      <c r="L43" s="50"/>
      <c r="M43" s="50"/>
      <c r="N43" s="50"/>
      <c r="O43" s="50"/>
      <c r="P43" s="50"/>
      <c r="Q43" s="133"/>
      <c r="R43" s="130"/>
      <c r="S43" s="50"/>
      <c r="T43" s="50"/>
      <c r="U43" s="50"/>
      <c r="V43" s="51"/>
      <c r="W43" s="51"/>
      <c r="X43" s="160"/>
      <c r="Y43" s="53"/>
      <c r="Z43" s="51"/>
      <c r="AA43" s="51"/>
      <c r="AB43" s="51"/>
      <c r="AC43" s="51"/>
      <c r="AD43" s="51"/>
      <c r="AE43" s="160"/>
      <c r="AF43" s="53"/>
      <c r="AG43" s="51"/>
      <c r="AH43" s="51"/>
      <c r="AI43" s="51"/>
      <c r="AJ43" s="51"/>
      <c r="AK43" s="51"/>
      <c r="AL43" s="160">
        <v>111</v>
      </c>
      <c r="AM43" s="53"/>
      <c r="AN43" s="51"/>
      <c r="AO43" s="51"/>
      <c r="AP43" s="51"/>
      <c r="AQ43" s="51"/>
      <c r="AR43" s="51"/>
      <c r="AS43" s="160"/>
      <c r="AT43" s="53"/>
      <c r="AU43" s="53"/>
      <c r="AV43" s="53"/>
      <c r="AW43" s="53"/>
      <c r="AX43" s="53"/>
      <c r="AY43" s="51"/>
      <c r="AZ43" s="256"/>
      <c r="BA43" s="53"/>
      <c r="BB43" s="53"/>
      <c r="BC43" s="53"/>
      <c r="BD43" s="53"/>
      <c r="BE43" s="53"/>
      <c r="BF43" s="53"/>
      <c r="BG43" s="160"/>
      <c r="BH43" s="53"/>
      <c r="BI43" s="53"/>
      <c r="BJ43" s="53"/>
      <c r="BK43" s="53"/>
      <c r="BL43" s="53"/>
      <c r="BM43" s="53"/>
      <c r="BN43" s="160"/>
      <c r="BO43" s="53"/>
      <c r="BP43" s="51"/>
      <c r="BQ43" s="51"/>
      <c r="BR43" s="79">
        <f>COUNTA(D43:BQ43)</f>
        <v>1</v>
      </c>
      <c r="BS43" s="51">
        <f>SUM(D43:BQ43)</f>
        <v>111</v>
      </c>
      <c r="BT43" s="52">
        <f>BS43/BR43</f>
        <v>111</v>
      </c>
      <c r="BU43" s="51">
        <f>MAX(D43:BQ43)</f>
        <v>111</v>
      </c>
      <c r="BV43" s="54">
        <f>MIN(D43:BQ43)</f>
        <v>111</v>
      </c>
    </row>
    <row r="44" spans="1:74" ht="14.25">
      <c r="A44" s="47">
        <v>43</v>
      </c>
      <c r="B44" s="48" t="s">
        <v>241</v>
      </c>
      <c r="C44" s="49" t="s">
        <v>61</v>
      </c>
      <c r="D44" s="50"/>
      <c r="E44" s="50"/>
      <c r="F44" s="50"/>
      <c r="G44" s="50"/>
      <c r="H44" s="50"/>
      <c r="I44" s="50"/>
      <c r="J44" s="133"/>
      <c r="K44" s="130"/>
      <c r="L44" s="50"/>
      <c r="M44" s="50"/>
      <c r="N44" s="50"/>
      <c r="O44" s="50"/>
      <c r="P44" s="50"/>
      <c r="Q44" s="133"/>
      <c r="R44" s="130"/>
      <c r="S44" s="50"/>
      <c r="T44" s="50"/>
      <c r="U44" s="50"/>
      <c r="V44" s="51"/>
      <c r="W44" s="51"/>
      <c r="X44" s="160"/>
      <c r="Y44" s="53">
        <v>56</v>
      </c>
      <c r="Z44" s="51"/>
      <c r="AA44" s="51"/>
      <c r="AB44" s="51"/>
      <c r="AC44" s="51"/>
      <c r="AD44" s="51"/>
      <c r="AE44" s="160"/>
      <c r="AF44" s="53"/>
      <c r="AG44" s="51"/>
      <c r="AH44" s="51"/>
      <c r="AI44" s="51"/>
      <c r="AJ44" s="51"/>
      <c r="AK44" s="51"/>
      <c r="AL44" s="160"/>
      <c r="AM44" s="53"/>
      <c r="AN44" s="51">
        <v>128</v>
      </c>
      <c r="AO44" s="51">
        <v>133</v>
      </c>
      <c r="AP44" s="51"/>
      <c r="AQ44" s="51">
        <v>109</v>
      </c>
      <c r="AR44" s="51">
        <v>129</v>
      </c>
      <c r="AS44" s="160"/>
      <c r="AT44" s="53"/>
      <c r="AU44" s="53"/>
      <c r="AV44" s="53"/>
      <c r="AW44" s="53"/>
      <c r="AX44" s="53"/>
      <c r="AY44" s="51"/>
      <c r="AZ44" s="256"/>
      <c r="BA44" s="53"/>
      <c r="BB44" s="53"/>
      <c r="BC44" s="53"/>
      <c r="BD44" s="53"/>
      <c r="BE44" s="53"/>
      <c r="BF44" s="53"/>
      <c r="BG44" s="160"/>
      <c r="BH44" s="53"/>
      <c r="BI44" s="53"/>
      <c r="BJ44" s="53"/>
      <c r="BK44" s="53"/>
      <c r="BL44" s="53"/>
      <c r="BM44" s="53"/>
      <c r="BN44" s="160"/>
      <c r="BO44" s="53"/>
      <c r="BP44" s="51"/>
      <c r="BQ44" s="51"/>
      <c r="BR44" s="79">
        <f>COUNTA(D44:BQ44)</f>
        <v>5</v>
      </c>
      <c r="BS44" s="51">
        <f>SUM(D44:BQ44)</f>
        <v>555</v>
      </c>
      <c r="BT44" s="52">
        <f>BS44/BR44</f>
        <v>111</v>
      </c>
      <c r="BU44" s="53">
        <f>MAX(D44:BQ44)</f>
        <v>133</v>
      </c>
      <c r="BV44" s="54">
        <f>MIN(D44:BQ44)</f>
        <v>56</v>
      </c>
    </row>
    <row r="45" spans="1:74" ht="14.25">
      <c r="A45" s="121">
        <v>44</v>
      </c>
      <c r="B45" s="48" t="s">
        <v>144</v>
      </c>
      <c r="C45" s="49" t="s">
        <v>88</v>
      </c>
      <c r="D45" s="50"/>
      <c r="E45" s="50">
        <v>97</v>
      </c>
      <c r="F45" s="50">
        <v>126</v>
      </c>
      <c r="G45" s="50"/>
      <c r="H45" s="50">
        <v>94</v>
      </c>
      <c r="I45" s="50">
        <v>103</v>
      </c>
      <c r="J45" s="133">
        <v>86</v>
      </c>
      <c r="K45" s="130"/>
      <c r="L45" s="50">
        <v>91</v>
      </c>
      <c r="M45" s="50">
        <v>79</v>
      </c>
      <c r="N45" s="50"/>
      <c r="O45" s="50">
        <v>113</v>
      </c>
      <c r="P45" s="50"/>
      <c r="Q45" s="133">
        <v>118</v>
      </c>
      <c r="R45" s="130">
        <v>87</v>
      </c>
      <c r="S45" s="50"/>
      <c r="T45" s="50">
        <v>111</v>
      </c>
      <c r="U45" s="50"/>
      <c r="V45" s="51">
        <v>126</v>
      </c>
      <c r="W45" s="51">
        <v>119</v>
      </c>
      <c r="X45" s="160">
        <v>100</v>
      </c>
      <c r="Y45" s="53"/>
      <c r="Z45" s="51">
        <v>100</v>
      </c>
      <c r="AA45" s="51"/>
      <c r="AB45" s="51">
        <v>127</v>
      </c>
      <c r="AC45" s="51">
        <v>93</v>
      </c>
      <c r="AD45" s="51">
        <v>131</v>
      </c>
      <c r="AE45" s="160">
        <v>83</v>
      </c>
      <c r="AF45" s="53">
        <v>136</v>
      </c>
      <c r="AG45" s="51">
        <v>79</v>
      </c>
      <c r="AH45" s="51">
        <v>163</v>
      </c>
      <c r="AI45" s="51">
        <v>99</v>
      </c>
      <c r="AJ45" s="51"/>
      <c r="AK45" s="51">
        <v>102</v>
      </c>
      <c r="AL45" s="160">
        <v>92</v>
      </c>
      <c r="AM45" s="53"/>
      <c r="AN45" s="51"/>
      <c r="AO45" s="51"/>
      <c r="AP45" s="51"/>
      <c r="AQ45" s="51"/>
      <c r="AR45" s="51"/>
      <c r="AS45" s="160">
        <v>101</v>
      </c>
      <c r="AT45" s="53">
        <v>82</v>
      </c>
      <c r="AU45" s="53"/>
      <c r="AV45" s="53">
        <v>84</v>
      </c>
      <c r="AW45" s="53"/>
      <c r="AX45" s="53">
        <v>120</v>
      </c>
      <c r="AY45" s="51"/>
      <c r="AZ45" s="256"/>
      <c r="BA45" s="53">
        <v>145</v>
      </c>
      <c r="BB45" s="53">
        <v>135</v>
      </c>
      <c r="BC45" s="53">
        <v>132</v>
      </c>
      <c r="BD45" s="53">
        <v>102</v>
      </c>
      <c r="BE45" s="53"/>
      <c r="BF45" s="53">
        <v>86</v>
      </c>
      <c r="BG45" s="160">
        <v>134</v>
      </c>
      <c r="BH45" s="53"/>
      <c r="BI45" s="53">
        <v>139</v>
      </c>
      <c r="BJ45" s="53"/>
      <c r="BK45" s="53"/>
      <c r="BL45" s="53"/>
      <c r="BM45" s="53"/>
      <c r="BN45" s="160"/>
      <c r="BO45" s="53"/>
      <c r="BP45" s="51"/>
      <c r="BQ45" s="51"/>
      <c r="BR45" s="79">
        <f>COUNTA(D45:BQ45)</f>
        <v>36</v>
      </c>
      <c r="BS45" s="51">
        <f>SUM(D45:BQ45)</f>
        <v>3915</v>
      </c>
      <c r="BT45" s="52">
        <f>BS45/BR45</f>
        <v>108.75</v>
      </c>
      <c r="BU45" s="53">
        <f>MAX(D45:BQ45)</f>
        <v>163</v>
      </c>
      <c r="BV45" s="54">
        <f>MIN(D45:BQ45)</f>
        <v>79</v>
      </c>
    </row>
    <row r="46" spans="1:74" ht="14.25">
      <c r="A46" s="47">
        <v>45</v>
      </c>
      <c r="B46" s="48" t="s">
        <v>58</v>
      </c>
      <c r="C46" s="56" t="s">
        <v>6</v>
      </c>
      <c r="D46" s="50"/>
      <c r="E46" s="50"/>
      <c r="F46" s="50"/>
      <c r="G46" s="50"/>
      <c r="H46" s="50"/>
      <c r="I46" s="50"/>
      <c r="J46" s="133">
        <v>113</v>
      </c>
      <c r="K46" s="130">
        <v>104</v>
      </c>
      <c r="L46" s="50"/>
      <c r="M46" s="50"/>
      <c r="N46" s="50"/>
      <c r="O46" s="50"/>
      <c r="P46" s="50"/>
      <c r="Q46" s="133"/>
      <c r="R46" s="130"/>
      <c r="S46" s="50"/>
      <c r="T46" s="50"/>
      <c r="U46" s="50"/>
      <c r="V46" s="51"/>
      <c r="W46" s="51"/>
      <c r="X46" s="160"/>
      <c r="Y46" s="53"/>
      <c r="Z46" s="51"/>
      <c r="AA46" s="51"/>
      <c r="AB46" s="51"/>
      <c r="AC46" s="51"/>
      <c r="AD46" s="51"/>
      <c r="AE46" s="160"/>
      <c r="AF46" s="53"/>
      <c r="AG46" s="51"/>
      <c r="AH46" s="51"/>
      <c r="AI46" s="51"/>
      <c r="AJ46" s="51"/>
      <c r="AK46" s="51"/>
      <c r="AL46" s="160"/>
      <c r="AM46" s="53"/>
      <c r="AN46" s="51"/>
      <c r="AO46" s="51"/>
      <c r="AP46" s="51"/>
      <c r="AQ46" s="51"/>
      <c r="AR46" s="51"/>
      <c r="AS46" s="160"/>
      <c r="AT46" s="53"/>
      <c r="AU46" s="53"/>
      <c r="AV46" s="53"/>
      <c r="AW46" s="53"/>
      <c r="AX46" s="53"/>
      <c r="AY46" s="51"/>
      <c r="AZ46" s="256"/>
      <c r="BA46" s="53"/>
      <c r="BB46" s="53"/>
      <c r="BC46" s="53"/>
      <c r="BD46" s="53"/>
      <c r="BE46" s="53"/>
      <c r="BF46" s="53"/>
      <c r="BG46" s="160"/>
      <c r="BH46" s="53"/>
      <c r="BI46" s="53"/>
      <c r="BJ46" s="53"/>
      <c r="BK46" s="53"/>
      <c r="BL46" s="53"/>
      <c r="BM46" s="53"/>
      <c r="BN46" s="160"/>
      <c r="BO46" s="53"/>
      <c r="BP46" s="51"/>
      <c r="BQ46" s="51"/>
      <c r="BR46" s="79">
        <f>COUNTA(D46:BQ46)</f>
        <v>2</v>
      </c>
      <c r="BS46" s="51">
        <f>SUM(D46:BQ46)</f>
        <v>217</v>
      </c>
      <c r="BT46" s="52">
        <f>BS46/BR46</f>
        <v>108.5</v>
      </c>
      <c r="BU46" s="53">
        <f>MAX(D46:BQ46)</f>
        <v>113</v>
      </c>
      <c r="BV46" s="54">
        <f>MIN(D46:BQ46)</f>
        <v>104</v>
      </c>
    </row>
    <row r="47" spans="1:74" ht="14.25">
      <c r="A47" s="121">
        <v>46</v>
      </c>
      <c r="B47" s="59" t="s">
        <v>145</v>
      </c>
      <c r="C47" s="56" t="s">
        <v>88</v>
      </c>
      <c r="D47" s="57">
        <v>96</v>
      </c>
      <c r="E47" s="57">
        <v>83</v>
      </c>
      <c r="F47" s="57"/>
      <c r="G47" s="57">
        <v>90</v>
      </c>
      <c r="H47" s="57"/>
      <c r="I47" s="57">
        <v>87</v>
      </c>
      <c r="J47" s="132">
        <v>107</v>
      </c>
      <c r="K47" s="129">
        <v>109</v>
      </c>
      <c r="L47" s="57">
        <v>105</v>
      </c>
      <c r="M47" s="57"/>
      <c r="N47" s="57">
        <v>97</v>
      </c>
      <c r="O47" s="57"/>
      <c r="P47" s="57">
        <v>102</v>
      </c>
      <c r="Q47" s="132"/>
      <c r="R47" s="129">
        <v>106</v>
      </c>
      <c r="S47" s="57">
        <v>87</v>
      </c>
      <c r="T47" s="57">
        <v>100</v>
      </c>
      <c r="U47" s="57">
        <v>133</v>
      </c>
      <c r="V47" s="58"/>
      <c r="W47" s="58"/>
      <c r="X47" s="134">
        <v>88</v>
      </c>
      <c r="Y47" s="124">
        <v>125</v>
      </c>
      <c r="Z47" s="58"/>
      <c r="AA47" s="58">
        <v>136</v>
      </c>
      <c r="AB47" s="58"/>
      <c r="AC47" s="58"/>
      <c r="AD47" s="58"/>
      <c r="AE47" s="134">
        <v>92</v>
      </c>
      <c r="AF47" s="124">
        <v>97</v>
      </c>
      <c r="AG47" s="58"/>
      <c r="AH47" s="58"/>
      <c r="AI47" s="58"/>
      <c r="AJ47" s="58">
        <v>82</v>
      </c>
      <c r="AK47" s="58">
        <v>82</v>
      </c>
      <c r="AL47" s="134"/>
      <c r="AM47" s="124">
        <v>94</v>
      </c>
      <c r="AN47" s="58">
        <v>95</v>
      </c>
      <c r="AO47" s="58">
        <v>86</v>
      </c>
      <c r="AP47" s="58">
        <v>100</v>
      </c>
      <c r="AQ47" s="58">
        <v>100</v>
      </c>
      <c r="AR47" s="58">
        <v>118</v>
      </c>
      <c r="AS47" s="134">
        <v>105</v>
      </c>
      <c r="AT47" s="124"/>
      <c r="AU47" s="124">
        <v>131</v>
      </c>
      <c r="AV47" s="124">
        <v>115</v>
      </c>
      <c r="AW47" s="124">
        <v>99</v>
      </c>
      <c r="AX47" s="124"/>
      <c r="AY47" s="58">
        <v>112</v>
      </c>
      <c r="AZ47" s="258">
        <v>91</v>
      </c>
      <c r="BA47" s="124"/>
      <c r="BB47" s="124">
        <v>83</v>
      </c>
      <c r="BC47" s="124">
        <v>90</v>
      </c>
      <c r="BD47" s="124"/>
      <c r="BE47" s="124">
        <v>121</v>
      </c>
      <c r="BF47" s="124">
        <v>129</v>
      </c>
      <c r="BG47" s="134">
        <v>106</v>
      </c>
      <c r="BH47" s="124">
        <v>93</v>
      </c>
      <c r="BI47" s="124"/>
      <c r="BJ47" s="124">
        <v>100</v>
      </c>
      <c r="BK47" s="124"/>
      <c r="BL47" s="124"/>
      <c r="BM47" s="124"/>
      <c r="BN47" s="134"/>
      <c r="BO47" s="124"/>
      <c r="BP47" s="58"/>
      <c r="BQ47" s="58"/>
      <c r="BR47" s="122">
        <f>COUNTA(D47:BQ47)</f>
        <v>39</v>
      </c>
      <c r="BS47" s="58">
        <f>SUM(D47:BQ47)</f>
        <v>3972</v>
      </c>
      <c r="BT47" s="123">
        <f>BS47/BR47</f>
        <v>101.84615384615384</v>
      </c>
      <c r="BU47" s="124">
        <f>MAX(D47:BQ47)</f>
        <v>136</v>
      </c>
      <c r="BV47" s="125">
        <f>MIN(D47:BQ47)</f>
        <v>82</v>
      </c>
    </row>
    <row r="48" spans="1:74" ht="14.25">
      <c r="A48" s="47">
        <v>47</v>
      </c>
      <c r="B48" s="59" t="s">
        <v>64</v>
      </c>
      <c r="C48" s="56" t="s">
        <v>61</v>
      </c>
      <c r="D48" s="57"/>
      <c r="E48" s="57"/>
      <c r="F48" s="57"/>
      <c r="G48" s="57"/>
      <c r="H48" s="57"/>
      <c r="I48" s="57"/>
      <c r="J48" s="132"/>
      <c r="K48" s="129"/>
      <c r="L48" s="57"/>
      <c r="M48" s="57"/>
      <c r="N48" s="57"/>
      <c r="O48" s="57"/>
      <c r="P48" s="57">
        <v>100</v>
      </c>
      <c r="Q48" s="132">
        <v>97</v>
      </c>
      <c r="R48" s="129"/>
      <c r="S48" s="57"/>
      <c r="T48" s="57"/>
      <c r="U48" s="57"/>
      <c r="V48" s="58"/>
      <c r="W48" s="58"/>
      <c r="X48" s="134"/>
      <c r="Y48" s="124"/>
      <c r="Z48" s="58"/>
      <c r="AA48" s="58"/>
      <c r="AB48" s="58"/>
      <c r="AC48" s="58"/>
      <c r="AD48" s="58"/>
      <c r="AE48" s="134"/>
      <c r="AF48" s="124"/>
      <c r="AG48" s="58"/>
      <c r="AH48" s="58"/>
      <c r="AI48" s="58"/>
      <c r="AJ48" s="58"/>
      <c r="AK48" s="58"/>
      <c r="AL48" s="134"/>
      <c r="AM48" s="124"/>
      <c r="AN48" s="58"/>
      <c r="AO48" s="58"/>
      <c r="AP48" s="58"/>
      <c r="AQ48" s="58"/>
      <c r="AR48" s="58"/>
      <c r="AS48" s="134"/>
      <c r="AT48" s="124"/>
      <c r="AU48" s="124"/>
      <c r="AV48" s="124"/>
      <c r="AW48" s="124"/>
      <c r="AX48" s="124"/>
      <c r="AY48" s="58"/>
      <c r="AZ48" s="258"/>
      <c r="BA48" s="124"/>
      <c r="BB48" s="124"/>
      <c r="BC48" s="124"/>
      <c r="BD48" s="124"/>
      <c r="BE48" s="124"/>
      <c r="BF48" s="124"/>
      <c r="BG48" s="134"/>
      <c r="BH48" s="124"/>
      <c r="BI48" s="124"/>
      <c r="BJ48" s="124"/>
      <c r="BK48" s="124"/>
      <c r="BL48" s="124"/>
      <c r="BM48" s="124"/>
      <c r="BN48" s="134"/>
      <c r="BO48" s="124"/>
      <c r="BP48" s="58"/>
      <c r="BQ48" s="58"/>
      <c r="BR48" s="122">
        <f>COUNTA(D48:BQ48)</f>
        <v>2</v>
      </c>
      <c r="BS48" s="58">
        <f>SUM(D48:BQ48)</f>
        <v>197</v>
      </c>
      <c r="BT48" s="123">
        <f>BS48/BR48</f>
        <v>98.5</v>
      </c>
      <c r="BU48" s="124">
        <f>MAX(D48:BQ48)</f>
        <v>100</v>
      </c>
      <c r="BV48" s="125">
        <f>MIN(D48:BQ48)</f>
        <v>97</v>
      </c>
    </row>
    <row r="49" spans="1:74" ht="14.25">
      <c r="A49" s="121">
        <v>48</v>
      </c>
      <c r="B49" s="59" t="s">
        <v>143</v>
      </c>
      <c r="C49" s="56" t="s">
        <v>6</v>
      </c>
      <c r="D49" s="57">
        <v>90</v>
      </c>
      <c r="E49" s="57">
        <v>111</v>
      </c>
      <c r="F49" s="57">
        <v>72</v>
      </c>
      <c r="G49" s="57"/>
      <c r="H49" s="57">
        <v>93</v>
      </c>
      <c r="I49" s="57">
        <v>67</v>
      </c>
      <c r="J49" s="132"/>
      <c r="K49" s="129">
        <v>101</v>
      </c>
      <c r="L49" s="57"/>
      <c r="M49" s="57">
        <v>99</v>
      </c>
      <c r="N49" s="57">
        <v>80</v>
      </c>
      <c r="O49" s="57"/>
      <c r="P49" s="57"/>
      <c r="Q49" s="132"/>
      <c r="R49" s="129"/>
      <c r="S49" s="57"/>
      <c r="T49" s="57"/>
      <c r="U49" s="57"/>
      <c r="V49" s="58"/>
      <c r="W49" s="58">
        <v>102</v>
      </c>
      <c r="X49" s="134">
        <v>78</v>
      </c>
      <c r="Y49" s="124">
        <v>110</v>
      </c>
      <c r="Z49" s="58">
        <v>98</v>
      </c>
      <c r="AA49" s="58">
        <v>110</v>
      </c>
      <c r="AB49" s="58">
        <v>131</v>
      </c>
      <c r="AC49" s="58">
        <v>97</v>
      </c>
      <c r="AD49" s="58"/>
      <c r="AE49" s="134"/>
      <c r="AF49" s="124"/>
      <c r="AG49" s="58"/>
      <c r="AH49" s="58"/>
      <c r="AI49" s="58"/>
      <c r="AJ49" s="58"/>
      <c r="AK49" s="58"/>
      <c r="AL49" s="134"/>
      <c r="AM49" s="124"/>
      <c r="AN49" s="58"/>
      <c r="AO49" s="58"/>
      <c r="AP49" s="58"/>
      <c r="AQ49" s="58"/>
      <c r="AR49" s="58"/>
      <c r="AS49" s="134">
        <v>95</v>
      </c>
      <c r="AT49" s="124"/>
      <c r="AU49" s="124"/>
      <c r="AV49" s="124">
        <v>124</v>
      </c>
      <c r="AW49" s="124"/>
      <c r="AX49" s="124">
        <v>89</v>
      </c>
      <c r="AY49" s="58"/>
      <c r="AZ49" s="258"/>
      <c r="BA49" s="124"/>
      <c r="BB49" s="124"/>
      <c r="BC49" s="124"/>
      <c r="BD49" s="124"/>
      <c r="BE49" s="124"/>
      <c r="BF49" s="124"/>
      <c r="BG49" s="134"/>
      <c r="BH49" s="124"/>
      <c r="BI49" s="124"/>
      <c r="BJ49" s="124"/>
      <c r="BK49" s="124"/>
      <c r="BL49" s="124"/>
      <c r="BM49" s="124"/>
      <c r="BN49" s="134"/>
      <c r="BO49" s="124"/>
      <c r="BP49" s="58"/>
      <c r="BQ49" s="58"/>
      <c r="BR49" s="122">
        <f>COUNTA(D49:BQ49)</f>
        <v>18</v>
      </c>
      <c r="BS49" s="58">
        <f>SUM(D49:BQ49)</f>
        <v>1747</v>
      </c>
      <c r="BT49" s="123">
        <f>BS49/BR49</f>
        <v>97.055555555555557</v>
      </c>
      <c r="BU49" s="124">
        <f>MAX(D49:BQ49)</f>
        <v>131</v>
      </c>
      <c r="BV49" s="125">
        <f>MIN(D49:BQ49)</f>
        <v>67</v>
      </c>
    </row>
    <row r="50" spans="1:74" ht="14.25">
      <c r="A50" s="121">
        <v>49</v>
      </c>
      <c r="B50" s="127" t="s">
        <v>183</v>
      </c>
      <c r="C50" s="56" t="s">
        <v>11</v>
      </c>
      <c r="D50" s="57"/>
      <c r="E50" s="57">
        <v>88</v>
      </c>
      <c r="F50" s="57"/>
      <c r="G50" s="57">
        <v>94</v>
      </c>
      <c r="H50" s="57">
        <v>88</v>
      </c>
      <c r="I50" s="57"/>
      <c r="J50" s="132">
        <v>116</v>
      </c>
      <c r="K50" s="129"/>
      <c r="L50" s="57">
        <v>99</v>
      </c>
      <c r="M50" s="57"/>
      <c r="N50" s="57">
        <v>117</v>
      </c>
      <c r="O50" s="57"/>
      <c r="P50" s="57"/>
      <c r="Q50" s="132"/>
      <c r="R50" s="129"/>
      <c r="S50" s="57"/>
      <c r="T50" s="57"/>
      <c r="U50" s="57"/>
      <c r="V50" s="58"/>
      <c r="W50" s="58"/>
      <c r="X50" s="134"/>
      <c r="Y50" s="124"/>
      <c r="Z50" s="58"/>
      <c r="AA50" s="58"/>
      <c r="AB50" s="58"/>
      <c r="AC50" s="58"/>
      <c r="AD50" s="58"/>
      <c r="AE50" s="134">
        <v>91</v>
      </c>
      <c r="AF50" s="124">
        <v>110</v>
      </c>
      <c r="AG50" s="58"/>
      <c r="AH50" s="58">
        <v>91</v>
      </c>
      <c r="AI50" s="58"/>
      <c r="AJ50" s="58">
        <v>100</v>
      </c>
      <c r="AK50" s="58"/>
      <c r="AL50" s="134"/>
      <c r="AM50" s="124">
        <v>81</v>
      </c>
      <c r="AN50" s="58">
        <v>98</v>
      </c>
      <c r="AO50" s="58">
        <v>97</v>
      </c>
      <c r="AP50" s="58">
        <v>73</v>
      </c>
      <c r="AQ50" s="58">
        <v>91</v>
      </c>
      <c r="AR50" s="58">
        <v>95</v>
      </c>
      <c r="AS50" s="134"/>
      <c r="AT50" s="124"/>
      <c r="AU50" s="124">
        <v>91</v>
      </c>
      <c r="AV50" s="124"/>
      <c r="AW50" s="124">
        <v>92</v>
      </c>
      <c r="AX50" s="124">
        <v>88</v>
      </c>
      <c r="AY50" s="58"/>
      <c r="AZ50" s="258">
        <v>86</v>
      </c>
      <c r="BA50" s="124"/>
      <c r="BB50" s="124"/>
      <c r="BC50" s="124">
        <v>99</v>
      </c>
      <c r="BD50" s="124"/>
      <c r="BE50" s="124"/>
      <c r="BF50" s="124"/>
      <c r="BG50" s="134">
        <v>90</v>
      </c>
      <c r="BH50" s="124">
        <v>90</v>
      </c>
      <c r="BI50" s="124">
        <v>104</v>
      </c>
      <c r="BJ50" s="124"/>
      <c r="BK50" s="124"/>
      <c r="BL50" s="124"/>
      <c r="BM50" s="124"/>
      <c r="BN50" s="134"/>
      <c r="BO50" s="124"/>
      <c r="BP50" s="58"/>
      <c r="BQ50" s="58"/>
      <c r="BR50" s="122">
        <f>COUNTA(D50:BQ50)</f>
        <v>24</v>
      </c>
      <c r="BS50" s="58">
        <f>SUM(D50:BQ50)</f>
        <v>2269</v>
      </c>
      <c r="BT50" s="123">
        <f>BS50/BR50</f>
        <v>94.541666666666671</v>
      </c>
      <c r="BU50" s="124">
        <f>MAX(D50:BQ50)</f>
        <v>117</v>
      </c>
      <c r="BV50" s="125">
        <f>MIN(D50:BQ50)</f>
        <v>73</v>
      </c>
    </row>
    <row r="51" spans="1:74" ht="14.25">
      <c r="A51" s="47">
        <v>50</v>
      </c>
      <c r="B51" s="59" t="s">
        <v>240</v>
      </c>
      <c r="C51" s="56" t="s">
        <v>6</v>
      </c>
      <c r="D51" s="57"/>
      <c r="E51" s="57"/>
      <c r="F51" s="57"/>
      <c r="G51" s="57"/>
      <c r="H51" s="57"/>
      <c r="I51" s="57"/>
      <c r="J51" s="132"/>
      <c r="K51" s="129"/>
      <c r="L51" s="57"/>
      <c r="M51" s="57"/>
      <c r="N51" s="57"/>
      <c r="O51" s="57"/>
      <c r="P51" s="57"/>
      <c r="Q51" s="132"/>
      <c r="R51" s="129"/>
      <c r="S51" s="57"/>
      <c r="T51" s="57"/>
      <c r="U51" s="57"/>
      <c r="V51" s="58"/>
      <c r="W51" s="58"/>
      <c r="X51" s="134"/>
      <c r="Y51" s="124">
        <v>97</v>
      </c>
      <c r="Z51" s="58">
        <v>73</v>
      </c>
      <c r="AA51" s="58"/>
      <c r="AB51" s="58"/>
      <c r="AC51" s="58"/>
      <c r="AD51" s="58"/>
      <c r="AE51" s="134"/>
      <c r="AF51" s="124"/>
      <c r="AG51" s="58"/>
      <c r="AH51" s="58"/>
      <c r="AI51" s="58"/>
      <c r="AJ51" s="58"/>
      <c r="AK51" s="58"/>
      <c r="AL51" s="134"/>
      <c r="AM51" s="124"/>
      <c r="AN51" s="58"/>
      <c r="AO51" s="58"/>
      <c r="AP51" s="58"/>
      <c r="AQ51" s="58"/>
      <c r="AR51" s="58"/>
      <c r="AS51" s="134"/>
      <c r="AT51" s="124"/>
      <c r="AU51" s="124"/>
      <c r="AV51" s="124"/>
      <c r="AW51" s="124"/>
      <c r="AX51" s="124"/>
      <c r="AY51" s="58"/>
      <c r="AZ51" s="258"/>
      <c r="BA51" s="124"/>
      <c r="BB51" s="124"/>
      <c r="BC51" s="124"/>
      <c r="BD51" s="124"/>
      <c r="BE51" s="124"/>
      <c r="BF51" s="124"/>
      <c r="BG51" s="134"/>
      <c r="BH51" s="124"/>
      <c r="BI51" s="124"/>
      <c r="BJ51" s="124"/>
      <c r="BK51" s="124"/>
      <c r="BL51" s="124"/>
      <c r="BM51" s="124"/>
      <c r="BN51" s="134"/>
      <c r="BO51" s="124"/>
      <c r="BP51" s="58"/>
      <c r="BQ51" s="58"/>
      <c r="BR51" s="122">
        <f>COUNTA(D51:BQ51)</f>
        <v>2</v>
      </c>
      <c r="BS51" s="58">
        <f>SUM(D51:BQ51)</f>
        <v>170</v>
      </c>
      <c r="BT51" s="123">
        <f>BS51/BR51</f>
        <v>85</v>
      </c>
      <c r="BU51" s="124">
        <f>MAX(D51:BQ51)</f>
        <v>97</v>
      </c>
      <c r="BV51" s="125">
        <f>MIN(D51:BQ51)</f>
        <v>73</v>
      </c>
    </row>
    <row r="52" spans="1:74" ht="14.25">
      <c r="A52" s="121">
        <v>51</v>
      </c>
      <c r="B52" s="59" t="s">
        <v>141</v>
      </c>
      <c r="C52" s="56" t="s">
        <v>61</v>
      </c>
      <c r="D52" s="57">
        <v>81</v>
      </c>
      <c r="E52" s="57">
        <v>85</v>
      </c>
      <c r="F52" s="57"/>
      <c r="G52" s="57"/>
      <c r="H52" s="57"/>
      <c r="I52" s="57"/>
      <c r="J52" s="132"/>
      <c r="K52" s="129"/>
      <c r="L52" s="57"/>
      <c r="M52" s="57"/>
      <c r="N52" s="57"/>
      <c r="O52" s="57"/>
      <c r="P52" s="57"/>
      <c r="Q52" s="132"/>
      <c r="R52" s="129"/>
      <c r="S52" s="57"/>
      <c r="T52" s="57"/>
      <c r="U52" s="57"/>
      <c r="V52" s="58"/>
      <c r="W52" s="58"/>
      <c r="X52" s="134"/>
      <c r="Y52" s="124"/>
      <c r="Z52" s="58"/>
      <c r="AA52" s="58"/>
      <c r="AB52" s="58"/>
      <c r="AC52" s="58"/>
      <c r="AD52" s="58"/>
      <c r="AE52" s="134"/>
      <c r="AF52" s="124"/>
      <c r="AG52" s="58"/>
      <c r="AH52" s="58"/>
      <c r="AI52" s="58"/>
      <c r="AJ52" s="58"/>
      <c r="AK52" s="58"/>
      <c r="AL52" s="134"/>
      <c r="AM52" s="124"/>
      <c r="AN52" s="58"/>
      <c r="AO52" s="58"/>
      <c r="AP52" s="58"/>
      <c r="AQ52" s="58"/>
      <c r="AR52" s="58"/>
      <c r="AS52" s="134"/>
      <c r="AT52" s="124"/>
      <c r="AU52" s="124"/>
      <c r="AV52" s="124"/>
      <c r="AW52" s="124"/>
      <c r="AX52" s="124"/>
      <c r="AY52" s="58"/>
      <c r="AZ52" s="258"/>
      <c r="BA52" s="124"/>
      <c r="BB52" s="124"/>
      <c r="BC52" s="124"/>
      <c r="BD52" s="124"/>
      <c r="BE52" s="124"/>
      <c r="BF52" s="124"/>
      <c r="BG52" s="134"/>
      <c r="BH52" s="124"/>
      <c r="BI52" s="124"/>
      <c r="BJ52" s="124"/>
      <c r="BK52" s="124"/>
      <c r="BL52" s="124"/>
      <c r="BM52" s="124"/>
      <c r="BN52" s="134"/>
      <c r="BO52" s="124"/>
      <c r="BP52" s="58"/>
      <c r="BQ52" s="58"/>
      <c r="BR52" s="122">
        <f>COUNTA(D52:BQ52)</f>
        <v>2</v>
      </c>
      <c r="BS52" s="58">
        <f>SUM(D52:BQ52)</f>
        <v>166</v>
      </c>
      <c r="BT52" s="123">
        <f>BS52/BR52</f>
        <v>83</v>
      </c>
      <c r="BU52" s="124">
        <f>MAX(D52:BQ52)</f>
        <v>85</v>
      </c>
      <c r="BV52" s="125">
        <f>MIN(D52:BQ52)</f>
        <v>81</v>
      </c>
    </row>
    <row r="53" spans="1:74" ht="14.25">
      <c r="A53" s="121">
        <v>52</v>
      </c>
      <c r="B53" s="59" t="s">
        <v>360</v>
      </c>
      <c r="C53" s="56" t="s">
        <v>11</v>
      </c>
      <c r="D53" s="57"/>
      <c r="E53" s="57"/>
      <c r="F53" s="57"/>
      <c r="G53" s="57"/>
      <c r="H53" s="57"/>
      <c r="I53" s="57"/>
      <c r="J53" s="132"/>
      <c r="K53" s="129"/>
      <c r="L53" s="57"/>
      <c r="M53" s="57"/>
      <c r="N53" s="57"/>
      <c r="O53" s="57"/>
      <c r="P53" s="57"/>
      <c r="Q53" s="132"/>
      <c r="R53" s="129"/>
      <c r="S53" s="57"/>
      <c r="T53" s="57"/>
      <c r="U53" s="57"/>
      <c r="V53" s="58"/>
      <c r="W53" s="58"/>
      <c r="X53" s="134"/>
      <c r="Y53" s="124"/>
      <c r="Z53" s="58"/>
      <c r="AA53" s="58"/>
      <c r="AB53" s="58"/>
      <c r="AC53" s="58"/>
      <c r="AD53" s="58"/>
      <c r="AE53" s="134"/>
      <c r="AF53" s="124"/>
      <c r="AG53" s="58"/>
      <c r="AH53" s="58"/>
      <c r="AI53" s="58"/>
      <c r="AJ53" s="58"/>
      <c r="AK53" s="58"/>
      <c r="AL53" s="134"/>
      <c r="AM53" s="124"/>
      <c r="AN53" s="58"/>
      <c r="AO53" s="58"/>
      <c r="AP53" s="58"/>
      <c r="AQ53" s="58"/>
      <c r="AR53" s="58"/>
      <c r="AS53" s="134"/>
      <c r="AT53" s="124"/>
      <c r="AU53" s="124"/>
      <c r="AV53" s="124"/>
      <c r="AW53" s="124"/>
      <c r="AX53" s="124">
        <v>75</v>
      </c>
      <c r="AY53" s="58"/>
      <c r="AZ53" s="258"/>
      <c r="BA53" s="124"/>
      <c r="BB53" s="124"/>
      <c r="BC53" s="124"/>
      <c r="BD53" s="124"/>
      <c r="BE53" s="124">
        <v>78</v>
      </c>
      <c r="BF53" s="124">
        <v>87</v>
      </c>
      <c r="BG53" s="134"/>
      <c r="BH53" s="124"/>
      <c r="BI53" s="124"/>
      <c r="BJ53" s="124"/>
      <c r="BK53" s="124"/>
      <c r="BL53" s="124"/>
      <c r="BM53" s="124"/>
      <c r="BN53" s="134"/>
      <c r="BO53" s="124"/>
      <c r="BP53" s="58"/>
      <c r="BQ53" s="58"/>
      <c r="BR53" s="122">
        <f>COUNTA(D53:BQ53)</f>
        <v>3</v>
      </c>
      <c r="BS53" s="58">
        <f>SUM(D53:BQ53)</f>
        <v>240</v>
      </c>
      <c r="BT53" s="123">
        <f>BS53/BR53</f>
        <v>80</v>
      </c>
      <c r="BU53" s="124">
        <f>MAX(D53:BQ53)</f>
        <v>87</v>
      </c>
      <c r="BV53" s="125">
        <f>MIN(D53:BQ53)</f>
        <v>75</v>
      </c>
    </row>
    <row r="54" spans="1:74" ht="15" thickBot="1">
      <c r="A54" s="161">
        <v>53</v>
      </c>
      <c r="B54" s="298" t="s">
        <v>213</v>
      </c>
      <c r="C54" s="162" t="s">
        <v>61</v>
      </c>
      <c r="D54" s="163"/>
      <c r="E54" s="163"/>
      <c r="F54" s="163"/>
      <c r="G54" s="163"/>
      <c r="H54" s="163"/>
      <c r="I54" s="163"/>
      <c r="J54" s="164"/>
      <c r="K54" s="165"/>
      <c r="L54" s="163"/>
      <c r="M54" s="163"/>
      <c r="N54" s="163"/>
      <c r="O54" s="163"/>
      <c r="P54" s="163">
        <v>78</v>
      </c>
      <c r="Q54" s="164"/>
      <c r="R54" s="165"/>
      <c r="S54" s="163"/>
      <c r="T54" s="163"/>
      <c r="U54" s="163"/>
      <c r="V54" s="166"/>
      <c r="W54" s="166"/>
      <c r="X54" s="174"/>
      <c r="Y54" s="172"/>
      <c r="Z54" s="166"/>
      <c r="AA54" s="166"/>
      <c r="AB54" s="166"/>
      <c r="AC54" s="166"/>
      <c r="AD54" s="166"/>
      <c r="AE54" s="174"/>
      <c r="AF54" s="172"/>
      <c r="AG54" s="166"/>
      <c r="AH54" s="166"/>
      <c r="AI54" s="166"/>
      <c r="AJ54" s="166"/>
      <c r="AK54" s="166"/>
      <c r="AL54" s="174"/>
      <c r="AM54" s="172"/>
      <c r="AN54" s="166"/>
      <c r="AO54" s="166"/>
      <c r="AP54" s="166"/>
      <c r="AQ54" s="166"/>
      <c r="AR54" s="166"/>
      <c r="AS54" s="174"/>
      <c r="AT54" s="172"/>
      <c r="AU54" s="172"/>
      <c r="AV54" s="172"/>
      <c r="AW54" s="172"/>
      <c r="AX54" s="172"/>
      <c r="AY54" s="166"/>
      <c r="AZ54" s="259"/>
      <c r="BA54" s="172"/>
      <c r="BB54" s="172"/>
      <c r="BC54" s="172"/>
      <c r="BD54" s="172"/>
      <c r="BE54" s="172"/>
      <c r="BF54" s="172"/>
      <c r="BG54" s="174"/>
      <c r="BH54" s="172"/>
      <c r="BI54" s="172"/>
      <c r="BJ54" s="172"/>
      <c r="BK54" s="172"/>
      <c r="BL54" s="172"/>
      <c r="BM54" s="172"/>
      <c r="BN54" s="174"/>
      <c r="BO54" s="172"/>
      <c r="BP54" s="166"/>
      <c r="BQ54" s="166"/>
      <c r="BR54" s="167">
        <f>COUNTA(D54:BQ54)</f>
        <v>1</v>
      </c>
      <c r="BS54" s="166">
        <f>SUM(D54:BQ54)</f>
        <v>78</v>
      </c>
      <c r="BT54" s="168">
        <f>BS54/BR54</f>
        <v>78</v>
      </c>
      <c r="BU54" s="172">
        <f>MAX(D54:BQ54)</f>
        <v>78</v>
      </c>
      <c r="BV54" s="169">
        <f>MIN(D54:BQ54)</f>
        <v>78</v>
      </c>
    </row>
    <row r="55" spans="1:74" ht="13.5" thickTop="1"/>
  </sheetData>
  <autoFilter ref="A1:BV54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showButton="0"/>
    <filterColumn colId="19" hiddenButton="1" showButton="0"/>
    <filterColumn colId="20" hiddenButton="1" showButton="0"/>
    <filterColumn colId="21" showButton="0"/>
    <filterColumn colId="22" hiddenButton="1" showButton="0"/>
    <filterColumn colId="23" hiddenButton="1" showButton="0"/>
    <filterColumn colId="24" hiddenButton="1" showButton="0"/>
    <filterColumn colId="25" hiddenButton="1" showButton="0"/>
    <filterColumn colId="26" hiddenButton="1" showButton="0"/>
    <filterColumn colId="27" hiddenButton="1" showButton="0"/>
    <filterColumn colId="28" hiddenButton="1" showButton="0"/>
    <filterColumn colId="29" hiddenButton="1" showButton="0"/>
    <filterColumn colId="30" hiddenButton="1" showButton="0"/>
    <filterColumn colId="31" hiddenButton="1" showButton="0"/>
    <filterColumn colId="32" hiddenButton="1" showButton="0"/>
    <filterColumn colId="33" hiddenButton="1" showButton="0"/>
    <filterColumn colId="34" hiddenButton="1" showButton="0"/>
    <filterColumn colId="35" hiddenButton="1" showButton="0"/>
    <filterColumn colId="36" hiddenButton="1" showButton="0"/>
    <filterColumn colId="37" hiddenButton="1" showButton="0"/>
    <filterColumn colId="38" hiddenButton="1" showButton="0"/>
    <filterColumn colId="39" hiddenButton="1" showButton="0"/>
    <filterColumn colId="40" hiddenButton="1" showButton="0"/>
    <filterColumn colId="41" hiddenButton="1" showButton="0"/>
    <filterColumn colId="42" hiddenButton="1" showButton="0"/>
    <filterColumn colId="43" hiddenButton="1" showButton="0"/>
    <filterColumn colId="44" hiddenButton="1" showButton="0"/>
    <filterColumn colId="45" hiddenButton="1" showButton="0"/>
    <filterColumn colId="46" hiddenButton="1" showButton="0"/>
    <filterColumn colId="47" hiddenButton="1" showButton="0"/>
    <filterColumn colId="48" hiddenButton="1" showButton="0"/>
    <filterColumn colId="49" hiddenButton="1" showButton="0"/>
    <filterColumn colId="50" hiddenButton="1" showButton="0"/>
    <filterColumn colId="51" hiddenButton="1" showButton="0"/>
    <filterColumn colId="52" hiddenButton="1" showButton="0"/>
    <filterColumn colId="53" hiddenButton="1" showButton="0"/>
    <filterColumn colId="54" hiddenButton="1" showButton="0"/>
    <filterColumn colId="55" hiddenButton="1" showButton="0"/>
    <filterColumn colId="56" hiddenButton="1" showButton="0"/>
    <filterColumn colId="57" hiddenButton="1" showButton="0"/>
    <filterColumn colId="58" hiddenButton="1" showButton="0"/>
    <filterColumn colId="59" hiddenButton="1" showButton="0"/>
    <filterColumn colId="60" hiddenButton="1" showButton="0"/>
    <filterColumn colId="61" hiddenButton="1" showButton="0"/>
    <filterColumn colId="62" hiddenButton="1" showButton="0"/>
    <filterColumn colId="63" hiddenButton="1" showButton="0"/>
    <filterColumn colId="64" hiddenButton="1" showButton="0"/>
    <filterColumn colId="65" hiddenButton="1" showButton="0"/>
    <filterColumn colId="66" hiddenButton="1" showButton="0"/>
    <filterColumn colId="67" hiddenButton="1" showButton="0"/>
    <filterColumn colId="68" hiddenButton="1" showButton="0"/>
    <filterColumn colId="69" showButton="0"/>
    <filterColumn colId="70" showButton="0"/>
    <filterColumn colId="71" showButton="0"/>
    <filterColumn colId="72" showButton="0"/>
  </autoFilter>
  <sortState ref="B3:BV54">
    <sortCondition descending="1" ref="BT3:BT54"/>
  </sortState>
  <mergeCells count="4">
    <mergeCell ref="A1:A2"/>
    <mergeCell ref="B1:B2"/>
    <mergeCell ref="C1:C2"/>
    <mergeCell ref="D1:BV1"/>
  </mergeCells>
  <conditionalFormatting sqref="BS3:BV54 B3:C54 B1:C1 D1:D2 E2:BV2">
    <cfRule type="cellIs" dxfId="3" priority="4" stopIfTrue="1" operator="equal">
      <formula>0</formula>
    </cfRule>
  </conditionalFormatting>
  <conditionalFormatting sqref="D44:BQ53 D38:BQ39 BR37:BR54 BR3:BR14 D13:BQ14 D3:BQ11 D15:BR36">
    <cfRule type="cellIs" dxfId="2" priority="3" stopIfTrue="1" operator="greaterThanOrEqual">
      <formula>200</formula>
    </cfRule>
  </conditionalFormatting>
  <conditionalFormatting sqref="D3:BQ54">
    <cfRule type="cellIs" dxfId="1" priority="2" operator="greaterThan">
      <formula>199</formula>
    </cfRule>
  </conditionalFormatting>
  <conditionalFormatting sqref="D3:BQ54">
    <cfRule type="cellIs" dxfId="0" priority="1" stopIfTrue="1" operator="greaterThan">
      <formula>200</formula>
    </cfRule>
  </conditionalFormatting>
  <printOptions verticalCentered="1"/>
  <pageMargins left="0.19685039370078741" right="0" top="0.19685039370078741" bottom="0.19685039370078741" header="0.31496062992125984" footer="0.31496062992125984"/>
  <pageSetup paperSize="9" scale="76" fitToWidth="2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družstva</vt:lpstr>
      <vt:lpstr>vzájemné zápasy</vt:lpstr>
      <vt:lpstr>jednotlivci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ramby</dc:creator>
  <cp:lastModifiedBy>Martin</cp:lastModifiedBy>
  <cp:lastPrinted>2017-02-21T12:33:27Z</cp:lastPrinted>
  <dcterms:created xsi:type="dcterms:W3CDTF">2014-10-30T15:37:10Z</dcterms:created>
  <dcterms:modified xsi:type="dcterms:W3CDTF">2017-02-21T12:33:37Z</dcterms:modified>
</cp:coreProperties>
</file>