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/>
  </bookViews>
  <sheets>
    <sheet name="družstva" sheetId="2" r:id="rId1"/>
    <sheet name="vzájemné zápasy" sheetId="1" r:id="rId2"/>
    <sheet name="jednotlivci" sheetId="3" r:id="rId3"/>
    <sheet name="jednotlivci souhrn" sheetId="5" r:id="rId4"/>
    <sheet name="zápasy přepočet nehraných" sheetId="4" r:id="rId5"/>
    <sheet name="zápasy i s nulou" sheetId="6" r:id="rId6"/>
  </sheets>
  <definedNames>
    <definedName name="_xlnm._FilterDatabase" localSheetId="0" hidden="1">družstva!$B$3:$BZ$8</definedName>
    <definedName name="_xlnm._FilterDatabase" localSheetId="2" hidden="1">jednotlivci!$A$1:$CB$37</definedName>
  </definedNames>
  <calcPr calcId="124519"/>
</workbook>
</file>

<file path=xl/calcChain.xml><?xml version="1.0" encoding="utf-8"?>
<calcChain xmlns="http://schemas.openxmlformats.org/spreadsheetml/2006/main">
  <c r="BV7" i="2"/>
  <c r="BV6"/>
  <c r="BV4"/>
  <c r="BX9"/>
  <c r="BW9"/>
  <c r="CB6" i="3"/>
  <c r="CA6"/>
  <c r="BY6"/>
  <c r="BX6"/>
  <c r="CB21"/>
  <c r="CA21"/>
  <c r="BY21"/>
  <c r="BX21"/>
  <c r="CB27"/>
  <c r="CA27"/>
  <c r="BY27"/>
  <c r="BX27"/>
  <c r="CB35"/>
  <c r="CA35"/>
  <c r="BY35"/>
  <c r="BY24"/>
  <c r="BX35"/>
  <c r="CB36"/>
  <c r="CA36"/>
  <c r="BY36"/>
  <c r="BX36"/>
  <c r="CB19"/>
  <c r="CA19"/>
  <c r="BY19"/>
  <c r="BX19"/>
  <c r="CB28"/>
  <c r="CA28"/>
  <c r="BY28"/>
  <c r="BX28"/>
  <c r="CB31"/>
  <c r="CA31"/>
  <c r="BY31"/>
  <c r="BX31"/>
  <c r="CB32"/>
  <c r="CA32"/>
  <c r="BY32"/>
  <c r="BX32"/>
  <c r="CB25"/>
  <c r="CA25"/>
  <c r="BY25"/>
  <c r="BX25"/>
  <c r="CB29"/>
  <c r="CA29"/>
  <c r="BY29"/>
  <c r="BX29"/>
  <c r="CB33"/>
  <c r="CA33"/>
  <c r="BY33"/>
  <c r="BX33"/>
  <c r="CB30"/>
  <c r="CA30"/>
  <c r="BY30"/>
  <c r="BX30"/>
  <c r="CB24"/>
  <c r="CA24"/>
  <c r="BX24"/>
  <c r="CB26"/>
  <c r="CA26"/>
  <c r="BY26"/>
  <c r="BX26"/>
  <c r="CB34"/>
  <c r="CA34"/>
  <c r="BY34"/>
  <c r="BX34"/>
  <c r="CB22"/>
  <c r="CA22"/>
  <c r="BY22"/>
  <c r="BX22"/>
  <c r="CB23"/>
  <c r="CA23"/>
  <c r="BY23"/>
  <c r="BX23"/>
  <c r="CB20"/>
  <c r="CA20"/>
  <c r="BY20"/>
  <c r="BX20"/>
  <c r="CB12"/>
  <c r="CA12"/>
  <c r="BY12"/>
  <c r="BX12"/>
  <c r="CB17"/>
  <c r="CA17"/>
  <c r="BY17"/>
  <c r="BX17"/>
  <c r="CB37"/>
  <c r="CA37"/>
  <c r="BY37"/>
  <c r="BX37"/>
  <c r="CB18"/>
  <c r="CA18"/>
  <c r="BY18"/>
  <c r="BX18"/>
  <c r="CB11"/>
  <c r="CA11"/>
  <c r="BY11"/>
  <c r="BX11"/>
  <c r="CB14"/>
  <c r="CA14"/>
  <c r="BY14"/>
  <c r="BX14"/>
  <c r="CB16"/>
  <c r="CA16"/>
  <c r="BY16"/>
  <c r="BX16"/>
  <c r="CB15"/>
  <c r="CA15"/>
  <c r="BY15"/>
  <c r="BX15"/>
  <c r="CB13"/>
  <c r="CA13"/>
  <c r="BY13"/>
  <c r="BX13"/>
  <c r="CB9"/>
  <c r="CA9"/>
  <c r="BY9"/>
  <c r="BX9"/>
  <c r="CB8"/>
  <c r="CA8"/>
  <c r="BY8"/>
  <c r="BX8"/>
  <c r="CB10"/>
  <c r="CA10"/>
  <c r="BY10"/>
  <c r="BX10"/>
  <c r="CB7"/>
  <c r="CA7"/>
  <c r="BY7"/>
  <c r="BX7"/>
  <c r="CB4"/>
  <c r="CA4"/>
  <c r="BY4"/>
  <c r="BX4"/>
  <c r="CB5"/>
  <c r="CA5"/>
  <c r="BY5"/>
  <c r="BX5"/>
  <c r="CB3"/>
  <c r="CA3"/>
  <c r="BY3"/>
  <c r="BX3"/>
  <c r="BU4" i="2"/>
  <c r="BZ4"/>
  <c r="BZ8"/>
  <c r="BZ5"/>
  <c r="BZ6"/>
  <c r="BZ7"/>
  <c r="BZ3"/>
  <c r="BZ6" i="3" l="1"/>
  <c r="BZ21"/>
  <c r="BZ27"/>
  <c r="BZ35"/>
  <c r="BZ7"/>
  <c r="BZ8"/>
  <c r="BZ13"/>
  <c r="BZ16"/>
  <c r="BZ14"/>
  <c r="BZ11"/>
  <c r="BZ18"/>
  <c r="BZ37"/>
  <c r="BZ17"/>
  <c r="BZ12"/>
  <c r="BZ20"/>
  <c r="BZ23"/>
  <c r="BZ22"/>
  <c r="BZ34"/>
  <c r="BZ26"/>
  <c r="BZ24"/>
  <c r="BZ30"/>
  <c r="BZ33"/>
  <c r="BZ29"/>
  <c r="BZ25"/>
  <c r="BZ32"/>
  <c r="BZ19"/>
  <c r="BZ36"/>
  <c r="BZ4"/>
  <c r="BZ28"/>
  <c r="BZ5"/>
  <c r="BZ31"/>
  <c r="BZ3"/>
  <c r="BZ10"/>
  <c r="BZ9"/>
  <c r="BZ15"/>
  <c r="BU7" i="2"/>
  <c r="BY7"/>
  <c r="BU5"/>
  <c r="BT5"/>
  <c r="BY5" s="1"/>
  <c r="BU8"/>
  <c r="BT8"/>
  <c r="BY8" s="1"/>
  <c r="BU6"/>
  <c r="BY4"/>
  <c r="BU3"/>
  <c r="BT3"/>
  <c r="BY3" s="1"/>
  <c r="BY6" l="1"/>
  <c r="BY9" s="1"/>
  <c r="BZ9" s="1"/>
  <c r="BT9"/>
  <c r="BV8"/>
  <c r="BV3"/>
  <c r="BV5"/>
</calcChain>
</file>

<file path=xl/sharedStrings.xml><?xml version="1.0" encoding="utf-8"?>
<sst xmlns="http://schemas.openxmlformats.org/spreadsheetml/2006/main" count="1094" uniqueCount="309">
  <si>
    <t>1. Hrací den   3.11.2014  v 18:00</t>
  </si>
  <si>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</si>
  <si>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</si>
  <si>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</si>
  <si>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</si>
  <si>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</si>
  <si>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</si>
  <si>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</si>
  <si>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WS team</t>
  </si>
  <si>
    <t>zápas č.2</t>
  </si>
  <si>
    <t>Dravci</t>
  </si>
  <si>
    <t>Tak určitě</t>
  </si>
  <si>
    <t>zápas č.3</t>
  </si>
  <si>
    <t>Trigonit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</si>
  <si>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</si>
  <si>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</si>
  <si>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</si>
  <si>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</si>
  <si>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</si>
  <si>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</si>
  <si>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</si>
  <si>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</si>
  <si>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</si>
  <si>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</si>
  <si>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</si>
  <si>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</si>
  <si>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</si>
  <si>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podzim 2014/ jaro 2015</t>
    </r>
  </si>
  <si>
    <t>340:378</t>
  </si>
  <si>
    <t>412:438</t>
  </si>
  <si>
    <t>280:436</t>
  </si>
  <si>
    <t>437:296</t>
  </si>
  <si>
    <t>448:288</t>
  </si>
  <si>
    <t>336:392</t>
  </si>
  <si>
    <t>302:365</t>
  </si>
  <si>
    <t>337:454</t>
  </si>
  <si>
    <t>427:360</t>
  </si>
  <si>
    <t>311:280</t>
  </si>
  <si>
    <t>450:281</t>
  </si>
  <si>
    <t>433:327</t>
  </si>
  <si>
    <t>257:454</t>
  </si>
  <si>
    <t>390:310</t>
  </si>
  <si>
    <t>289:437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</si>
  <si>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</si>
  <si>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</si>
  <si>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</si>
  <si>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</si>
  <si>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</si>
  <si>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</si>
  <si>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</si>
  <si>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</si>
  <si>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</si>
  <si>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</si>
  <si>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</si>
  <si>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</si>
  <si>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</si>
  <si>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</si>
  <si>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</si>
  <si>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DRAVCI</t>
  </si>
  <si>
    <t>6.</t>
  </si>
  <si>
    <t>LAZAŘI</t>
  </si>
  <si>
    <t>WS TEAM</t>
  </si>
  <si>
    <t>SLUNÍČKA</t>
  </si>
  <si>
    <t>TRIGONIT</t>
  </si>
  <si>
    <t>ZÁPASY - 15. ročník - 2014/2015</t>
  </si>
  <si>
    <t>2. Hrací den   17.11.2014  v 18:00</t>
  </si>
  <si>
    <t>TABULKA JEDNOTLIVCI</t>
  </si>
  <si>
    <t>TEAM</t>
  </si>
  <si>
    <t>XV. ročník - JBL družstev - celkové výsledky jednotlivců</t>
  </si>
  <si>
    <t>počet her</t>
  </si>
  <si>
    <t>součet</t>
  </si>
  <si>
    <t>max. hra</t>
  </si>
  <si>
    <t>min. hra</t>
  </si>
  <si>
    <t>Roman</t>
  </si>
  <si>
    <t>Petr</t>
  </si>
  <si>
    <t>Radek</t>
  </si>
  <si>
    <t>Aleš</t>
  </si>
  <si>
    <t>Wochy</t>
  </si>
  <si>
    <t>Víťa</t>
  </si>
  <si>
    <t>Bohouš</t>
  </si>
  <si>
    <t>Vaska</t>
  </si>
  <si>
    <t>Pazi</t>
  </si>
  <si>
    <t>Libor</t>
  </si>
  <si>
    <t>Rambi</t>
  </si>
  <si>
    <t>Libor "C"</t>
  </si>
  <si>
    <t>Vlaďka</t>
  </si>
  <si>
    <t>Patrik</t>
  </si>
  <si>
    <t>Bíba</t>
  </si>
  <si>
    <t>Léňa</t>
  </si>
  <si>
    <t>Petra</t>
  </si>
  <si>
    <t>Jarka</t>
  </si>
  <si>
    <t>Marcela</t>
  </si>
  <si>
    <t>Béďa</t>
  </si>
  <si>
    <t>Květa</t>
  </si>
  <si>
    <t>Renata</t>
  </si>
  <si>
    <t>Vlastina</t>
  </si>
  <si>
    <t>Francois</t>
  </si>
  <si>
    <t>Berousek</t>
  </si>
  <si>
    <t>Rosťa</t>
  </si>
  <si>
    <t>280:460</t>
  </si>
  <si>
    <t>248:390</t>
  </si>
  <si>
    <t>391:287</t>
  </si>
  <si>
    <t>Nikola</t>
  </si>
  <si>
    <t>492:286</t>
  </si>
  <si>
    <t>330:403</t>
  </si>
  <si>
    <t>278:272</t>
  </si>
  <si>
    <t>362:400</t>
  </si>
  <si>
    <t>353:328</t>
  </si>
  <si>
    <t>Ivanka</t>
  </si>
  <si>
    <t>373:296</t>
  </si>
  <si>
    <t>409:288</t>
  </si>
  <si>
    <t>477:341</t>
  </si>
  <si>
    <t>373:320</t>
  </si>
  <si>
    <t>351:408</t>
  </si>
  <si>
    <t>368:272</t>
  </si>
  <si>
    <t>343:296</t>
  </si>
  <si>
    <t>3. Hrací den   1.12.2014  v 18:00</t>
  </si>
  <si>
    <t>474:348</t>
  </si>
  <si>
    <t>375:307</t>
  </si>
  <si>
    <t>345:406</t>
  </si>
  <si>
    <t>Tom</t>
  </si>
  <si>
    <t>369:433</t>
  </si>
  <si>
    <t>412:356</t>
  </si>
  <si>
    <t>464:327</t>
  </si>
  <si>
    <t>274:342</t>
  </si>
  <si>
    <t>401:291</t>
  </si>
  <si>
    <t>429:348</t>
  </si>
  <si>
    <t>320:360</t>
  </si>
  <si>
    <t>316:289</t>
  </si>
  <si>
    <t>330:356</t>
  </si>
  <si>
    <t>385:407</t>
  </si>
  <si>
    <t>348:331</t>
  </si>
  <si>
    <t>324:334</t>
  </si>
  <si>
    <t>4. Hrací den   21.12.2014  v 16:00</t>
  </si>
  <si>
    <t>5. Hrací den   19.1.2015  v 18:00</t>
  </si>
  <si>
    <t>Hanča</t>
  </si>
  <si>
    <t>273:0</t>
  </si>
  <si>
    <t>442:418</t>
  </si>
  <si>
    <t>408:320</t>
  </si>
  <si>
    <t>338:519</t>
  </si>
  <si>
    <t>307:277</t>
  </si>
  <si>
    <t>0:372</t>
  </si>
  <si>
    <t>356:249</t>
  </si>
  <si>
    <t>452:309</t>
  </si>
  <si>
    <t>273:430</t>
  </si>
  <si>
    <t>346:0</t>
  </si>
  <si>
    <t>269:422</t>
  </si>
  <si>
    <t>447:286</t>
  </si>
  <si>
    <t>391:0</t>
  </si>
  <si>
    <t>313:334</t>
  </si>
  <si>
    <t>0:350</t>
  </si>
  <si>
    <t>320:367</t>
  </si>
  <si>
    <t>391:431</t>
  </si>
  <si>
    <t>300:395</t>
  </si>
  <si>
    <t>362:326</t>
  </si>
  <si>
    <t>488:319</t>
  </si>
  <si>
    <t>289:383</t>
  </si>
  <si>
    <t>299:264</t>
  </si>
  <si>
    <t>289:455</t>
  </si>
  <si>
    <t>382:448</t>
  </si>
  <si>
    <t>353:361</t>
  </si>
  <si>
    <t>368:245</t>
  </si>
  <si>
    <t>460:383</t>
  </si>
  <si>
    <t>349:381</t>
  </si>
  <si>
    <t>369:282</t>
  </si>
  <si>
    <t>459:522</t>
  </si>
  <si>
    <t>7. Hrací den   16.2.2015  v 18:00</t>
  </si>
  <si>
    <t>6. Hrací den   2.2.2015  v 18:00</t>
  </si>
  <si>
    <t>287:0</t>
  </si>
  <si>
    <t>0:337</t>
  </si>
  <si>
    <t>443:296</t>
  </si>
  <si>
    <t>362:423</t>
  </si>
  <si>
    <t>311:321</t>
  </si>
  <si>
    <t>269:480</t>
  </si>
  <si>
    <t>359:0</t>
  </si>
  <si>
    <t>288:323</t>
  </si>
  <si>
    <t>0:255</t>
  </si>
  <si>
    <t>484:345</t>
  </si>
  <si>
    <t>499:360</t>
  </si>
  <si>
    <t>337:0</t>
  </si>
  <si>
    <t>0:464</t>
  </si>
  <si>
    <t>399:349</t>
  </si>
  <si>
    <t>345:283</t>
  </si>
  <si>
    <t>Vláďa</t>
  </si>
  <si>
    <t>417:321</t>
  </si>
  <si>
    <t>0:275</t>
  </si>
  <si>
    <t>339:412</t>
  </si>
  <si>
    <t>344:474</t>
  </si>
  <si>
    <t>345:0</t>
  </si>
  <si>
    <t>387:380</t>
  </si>
  <si>
    <t>303:343</t>
  </si>
  <si>
    <t>474:285</t>
  </si>
  <si>
    <t>470:485</t>
  </si>
  <si>
    <t>342:313</t>
  </si>
  <si>
    <t>380:320</t>
  </si>
  <si>
    <t>322:0</t>
  </si>
  <si>
    <t>0:418</t>
  </si>
  <si>
    <t>261:454</t>
  </si>
  <si>
    <t>272:0</t>
  </si>
  <si>
    <t>8. Hrací den   2.3.2015  v 18:00</t>
  </si>
  <si>
    <t>9. Hrací den   9.3.2015  v 18:00</t>
  </si>
  <si>
    <t>0:0</t>
  </si>
  <si>
    <t>433:377</t>
  </si>
  <si>
    <t>366:298</t>
  </si>
  <si>
    <t>367:549</t>
  </si>
  <si>
    <t>266:0</t>
  </si>
  <si>
    <t>0:430</t>
  </si>
  <si>
    <t>342:259</t>
  </si>
  <si>
    <t>383:0</t>
  </si>
  <si>
    <t>0:487</t>
  </si>
  <si>
    <t>312:0</t>
  </si>
  <si>
    <t>315:392</t>
  </si>
  <si>
    <t>510:290</t>
  </si>
  <si>
    <t>407:0</t>
  </si>
  <si>
    <t>0:312</t>
  </si>
  <si>
    <t>0:317</t>
  </si>
  <si>
    <t>10. Hrací den   16.3.2015 v 18:00</t>
  </si>
  <si>
    <t>Konec 10. kolo</t>
  </si>
  <si>
    <t>294:0</t>
  </si>
  <si>
    <t>410:445</t>
  </si>
  <si>
    <t>278:337</t>
  </si>
  <si>
    <t>0:357</t>
  </si>
  <si>
    <t>444:324</t>
  </si>
  <si>
    <t>394:394</t>
  </si>
  <si>
    <t>306:319</t>
  </si>
  <si>
    <t>300:456</t>
  </si>
  <si>
    <t>448:0</t>
  </si>
  <si>
    <t>306:295</t>
  </si>
  <si>
    <t>0:310</t>
  </si>
  <si>
    <t>481:353</t>
  </si>
  <si>
    <t>357:409</t>
  </si>
  <si>
    <t>299:324</t>
  </si>
  <si>
    <t>0:434</t>
  </si>
  <si>
    <t>Tibor</t>
  </si>
  <si>
    <t>11. Hrací den   30.3.2015 v 18:00</t>
  </si>
  <si>
    <t>304:350</t>
  </si>
  <si>
    <t>348:288</t>
  </si>
  <si>
    <t>389:397</t>
  </si>
  <si>
    <t>375:331</t>
  </si>
  <si>
    <t>313:379</t>
  </si>
  <si>
    <t>438:352</t>
  </si>
  <si>
    <t>377:330</t>
  </si>
  <si>
    <t>335:337</t>
  </si>
  <si>
    <t>449:356</t>
  </si>
  <si>
    <t>369:297</t>
  </si>
  <si>
    <t>349:302</t>
  </si>
  <si>
    <t>326:395</t>
  </si>
  <si>
    <t>382:310</t>
  </si>
  <si>
    <t>411:358</t>
  </si>
  <si>
    <t>296:381</t>
  </si>
  <si>
    <t>Konec 11. kolo</t>
  </si>
  <si>
    <t>Konec 12. kolo</t>
  </si>
  <si>
    <t>Lenka</t>
  </si>
  <si>
    <t>Zdeněk</t>
  </si>
  <si>
    <t>320:0</t>
  </si>
  <si>
    <t>466:469</t>
  </si>
  <si>
    <t>302:487</t>
  </si>
  <si>
    <t>427:389</t>
  </si>
  <si>
    <t>309:499</t>
  </si>
  <si>
    <t>385:354</t>
  </si>
  <si>
    <t>396:304</t>
  </si>
  <si>
    <t>287:426</t>
  </si>
  <si>
    <t>329:290</t>
  </si>
  <si>
    <t>438:443</t>
  </si>
  <si>
    <t>0:493</t>
  </si>
  <si>
    <t>340:290</t>
  </si>
  <si>
    <t>411:317</t>
  </si>
  <si>
    <t>333:0</t>
  </si>
  <si>
    <t>Konec 13. kolo</t>
  </si>
  <si>
    <t>12. Hrací den   13.4.2015 v 18:00</t>
  </si>
  <si>
    <t>13. Hrací den   27.4.2015 v 16:00</t>
  </si>
  <si>
    <t>Konec 14. kolo</t>
  </si>
  <si>
    <t>391:355</t>
  </si>
  <si>
    <t>437:486</t>
  </si>
  <si>
    <t>335:401</t>
  </si>
  <si>
    <t>440:329</t>
  </si>
  <si>
    <t>394:423</t>
  </si>
  <si>
    <t>390:299</t>
  </si>
  <si>
    <t>380:426</t>
  </si>
  <si>
    <t>436:400</t>
  </si>
  <si>
    <t>326:324</t>
  </si>
  <si>
    <t>295:454</t>
  </si>
  <si>
    <t>413:341</t>
  </si>
  <si>
    <t>445:445</t>
  </si>
  <si>
    <t>427:446</t>
  </si>
  <si>
    <t>384:316</t>
  </si>
  <si>
    <t>324:377</t>
  </si>
  <si>
    <t>495:314</t>
  </si>
  <si>
    <t>Konec 15. kolo</t>
  </si>
  <si>
    <t>281:429</t>
  </si>
  <si>
    <t>387:493</t>
  </si>
  <si>
    <t>364:287</t>
  </si>
  <si>
    <t>356:394</t>
  </si>
  <si>
    <t>437:297</t>
  </si>
  <si>
    <t>411:400</t>
  </si>
  <si>
    <t>366:414</t>
  </si>
  <si>
    <t>498:300</t>
  </si>
  <si>
    <t>309:354</t>
  </si>
  <si>
    <t>433:419</t>
  </si>
  <si>
    <t>407:306</t>
  </si>
  <si>
    <t>320:379</t>
  </si>
  <si>
    <t>397:473</t>
  </si>
  <si>
    <t>307:279</t>
  </si>
  <si>
    <t>M</t>
  </si>
  <si>
    <t>Ž</t>
  </si>
  <si>
    <t>Celkové pořadí</t>
  </si>
  <si>
    <t>Nezapočítáno (méně jak 30% her)</t>
  </si>
  <si>
    <t>Žena</t>
  </si>
  <si>
    <t>Muž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</si>
</sst>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4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5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3" borderId="11" xfId="0" applyFont="1" applyFill="1" applyBorder="1"/>
    <xf numFmtId="0" fontId="5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4" fillId="7" borderId="10" xfId="0" applyNumberFormat="1" applyFont="1" applyFill="1" applyBorder="1"/>
    <xf numFmtId="0" fontId="4" fillId="7" borderId="11" xfId="0" applyFont="1" applyFill="1" applyBorder="1"/>
    <xf numFmtId="0" fontId="5" fillId="8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7" borderId="12" xfId="0" applyFill="1" applyBorder="1"/>
    <xf numFmtId="0" fontId="4" fillId="7" borderId="13" xfId="0" applyFont="1" applyFill="1" applyBorder="1" applyAlignment="1">
      <alignment horizontal="center"/>
    </xf>
    <xf numFmtId="0" fontId="0" fillId="7" borderId="13" xfId="0" applyFill="1" applyBorder="1"/>
    <xf numFmtId="0" fontId="6" fillId="0" borderId="0" xfId="1" applyAlignment="1">
      <alignment vertical="center"/>
    </xf>
    <xf numFmtId="1" fontId="11" fillId="10" borderId="18" xfId="1" applyNumberFormat="1" applyFont="1" applyFill="1" applyBorder="1" applyAlignment="1">
      <alignment horizontal="center" vertical="center" wrapText="1"/>
    </xf>
    <xf numFmtId="1" fontId="11" fillId="10" borderId="19" xfId="1" applyNumberFormat="1" applyFont="1" applyFill="1" applyBorder="1" applyAlignment="1">
      <alignment horizontal="center" vertical="center" wrapText="1"/>
    </xf>
    <xf numFmtId="1" fontId="12" fillId="10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10" borderId="25" xfId="1" applyNumberFormat="1" applyFont="1" applyFill="1" applyBorder="1" applyAlignment="1">
      <alignment horizontal="center" vertical="center"/>
    </xf>
    <xf numFmtId="1" fontId="12" fillId="10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1" borderId="45" xfId="1" applyFont="1" applyFill="1" applyBorder="1" applyAlignment="1">
      <alignment horizontal="center" vertical="center"/>
    </xf>
    <xf numFmtId="0" fontId="20" fillId="11" borderId="46" xfId="1" applyFont="1" applyFill="1" applyBorder="1" applyAlignment="1">
      <alignment horizontal="center" vertical="center"/>
    </xf>
    <xf numFmtId="0" fontId="20" fillId="11" borderId="47" xfId="1" applyFont="1" applyFill="1" applyBorder="1" applyAlignment="1">
      <alignment horizontal="center" vertical="center" wrapText="1"/>
    </xf>
    <xf numFmtId="0" fontId="17" fillId="11" borderId="45" xfId="1" applyFont="1" applyFill="1" applyBorder="1" applyAlignment="1">
      <alignment horizontal="center" vertical="center"/>
    </xf>
    <xf numFmtId="164" fontId="17" fillId="11" borderId="46" xfId="1" applyNumberFormat="1" applyFont="1" applyFill="1" applyBorder="1" applyAlignment="1">
      <alignment horizontal="center" vertical="center"/>
    </xf>
    <xf numFmtId="0" fontId="20" fillId="11" borderId="45" xfId="1" applyFont="1" applyFill="1" applyBorder="1" applyAlignment="1">
      <alignment horizontal="center" vertical="center" wrapText="1"/>
    </xf>
    <xf numFmtId="0" fontId="20" fillId="11" borderId="48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10" borderId="49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4" borderId="25" xfId="1" applyFont="1" applyFill="1" applyBorder="1" applyAlignment="1">
      <alignment vertical="center"/>
    </xf>
    <xf numFmtId="0" fontId="22" fillId="10" borderId="51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3" borderId="26" xfId="1" applyFont="1" applyFill="1" applyBorder="1" applyAlignment="1">
      <alignment vertical="center"/>
    </xf>
    <xf numFmtId="0" fontId="17" fillId="4" borderId="26" xfId="1" applyFont="1" applyFill="1" applyBorder="1" applyAlignment="1">
      <alignment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2" xfId="1" applyFont="1" applyFill="1" applyBorder="1" applyAlignment="1">
      <alignment horizontal="center"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4" fillId="15" borderId="11" xfId="0" applyFont="1" applyFill="1" applyBorder="1" applyAlignment="1">
      <alignment horizontal="center"/>
    </xf>
    <xf numFmtId="0" fontId="24" fillId="0" borderId="24" xfId="1" applyFont="1" applyFill="1" applyBorder="1" applyAlignment="1">
      <alignment horizontal="center" vertical="center"/>
    </xf>
    <xf numFmtId="1" fontId="25" fillId="0" borderId="34" xfId="1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0" fontId="26" fillId="0" borderId="34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49" fontId="4" fillId="15" borderId="11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1" fontId="16" fillId="0" borderId="24" xfId="1" applyNumberFormat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4" fillId="3" borderId="54" xfId="0" applyFont="1" applyFill="1" applyBorder="1"/>
    <xf numFmtId="0" fontId="4" fillId="0" borderId="54" xfId="0" applyFont="1" applyBorder="1"/>
    <xf numFmtId="0" fontId="5" fillId="4" borderId="54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7" borderId="12" xfId="0" applyFont="1" applyFill="1" applyBorder="1"/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Border="1"/>
    <xf numFmtId="0" fontId="5" fillId="6" borderId="12" xfId="0" applyFont="1" applyFill="1" applyBorder="1" applyAlignment="1">
      <alignment horizontal="center"/>
    </xf>
    <xf numFmtId="0" fontId="0" fillId="0" borderId="12" xfId="0" applyBorder="1"/>
    <xf numFmtId="0" fontId="4" fillId="3" borderId="10" xfId="0" applyFont="1" applyFill="1" applyBorder="1"/>
    <xf numFmtId="0" fontId="4" fillId="7" borderId="10" xfId="0" applyFont="1" applyFill="1" applyBorder="1"/>
    <xf numFmtId="20" fontId="4" fillId="0" borderId="55" xfId="0" applyNumberFormat="1" applyFont="1" applyBorder="1"/>
    <xf numFmtId="0" fontId="4" fillId="0" borderId="56" xfId="0" applyFont="1" applyBorder="1"/>
    <xf numFmtId="0" fontId="5" fillId="4" borderId="57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5" fillId="8" borderId="57" xfId="0" applyFont="1" applyFill="1" applyBorder="1" applyAlignment="1">
      <alignment horizontal="center"/>
    </xf>
    <xf numFmtId="0" fontId="4" fillId="3" borderId="57" xfId="0" applyFont="1" applyFill="1" applyBorder="1"/>
    <xf numFmtId="0" fontId="4" fillId="0" borderId="57" xfId="0" applyFont="1" applyBorder="1"/>
    <xf numFmtId="0" fontId="5" fillId="2" borderId="57" xfId="0" applyFont="1" applyFill="1" applyBorder="1" applyAlignment="1">
      <alignment horizontal="center"/>
    </xf>
    <xf numFmtId="0" fontId="5" fillId="6" borderId="57" xfId="0" applyFont="1" applyFill="1" applyBorder="1" applyAlignment="1">
      <alignment horizontal="center"/>
    </xf>
    <xf numFmtId="0" fontId="0" fillId="0" borderId="58" xfId="0" applyBorder="1"/>
    <xf numFmtId="49" fontId="4" fillId="0" borderId="11" xfId="0" applyNumberFormat="1" applyFont="1" applyBorder="1" applyAlignment="1">
      <alignment horizontal="center"/>
    </xf>
    <xf numFmtId="0" fontId="27" fillId="0" borderId="34" xfId="1" applyFont="1" applyFill="1" applyBorder="1" applyAlignment="1">
      <alignment horizontal="center" vertical="center"/>
    </xf>
    <xf numFmtId="0" fontId="4" fillId="0" borderId="10" xfId="0" applyFont="1" applyBorder="1"/>
    <xf numFmtId="20" fontId="4" fillId="7" borderId="55" xfId="0" applyNumberFormat="1" applyFont="1" applyFill="1" applyBorder="1"/>
    <xf numFmtId="0" fontId="4" fillId="7" borderId="56" xfId="0" applyFont="1" applyFill="1" applyBorder="1"/>
    <xf numFmtId="0" fontId="4" fillId="7" borderId="57" xfId="0" applyFont="1" applyFill="1" applyBorder="1"/>
    <xf numFmtId="20" fontId="4" fillId="7" borderId="35" xfId="0" applyNumberFormat="1" applyFont="1" applyFill="1" applyBorder="1"/>
    <xf numFmtId="0" fontId="4" fillId="7" borderId="59" xfId="0" applyFont="1" applyFill="1" applyBorder="1"/>
    <xf numFmtId="20" fontId="4" fillId="0" borderId="12" xfId="0" applyNumberFormat="1" applyFont="1" applyBorder="1"/>
    <xf numFmtId="20" fontId="4" fillId="7" borderId="12" xfId="0" applyNumberFormat="1" applyFont="1" applyFill="1" applyBorder="1"/>
    <xf numFmtId="1" fontId="13" fillId="7" borderId="12" xfId="1" applyNumberFormat="1" applyFont="1" applyFill="1" applyBorder="1" applyAlignment="1">
      <alignment horizontal="center" vertical="center" wrapText="1"/>
    </xf>
    <xf numFmtId="1" fontId="14" fillId="7" borderId="12" xfId="1" applyNumberFormat="1" applyFont="1" applyFill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/>
    </xf>
    <xf numFmtId="49" fontId="4" fillId="15" borderId="57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15" borderId="12" xfId="0" applyNumberFormat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2" xfId="0" applyNumberFormat="1" applyBorder="1"/>
    <xf numFmtId="0" fontId="5" fillId="9" borderId="10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9" borderId="57" xfId="0" applyFont="1" applyFill="1" applyBorder="1" applyAlignment="1">
      <alignment horizontal="center"/>
    </xf>
    <xf numFmtId="0" fontId="21" fillId="0" borderId="60" xfId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49" fontId="4" fillId="0" borderId="61" xfId="0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4" fillId="3" borderId="61" xfId="0" applyFont="1" applyFill="1" applyBorder="1"/>
    <xf numFmtId="0" fontId="4" fillId="0" borderId="61" xfId="0" applyFont="1" applyBorder="1"/>
    <xf numFmtId="0" fontId="5" fillId="2" borderId="14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20" fontId="4" fillId="7" borderId="57" xfId="0" applyNumberFormat="1" applyFont="1" applyFill="1" applyBorder="1"/>
    <xf numFmtId="0" fontId="4" fillId="7" borderId="62" xfId="0" applyFont="1" applyFill="1" applyBorder="1"/>
    <xf numFmtId="20" fontId="4" fillId="0" borderId="63" xfId="0" applyNumberFormat="1" applyFont="1" applyBorder="1"/>
    <xf numFmtId="0" fontId="4" fillId="0" borderId="64" xfId="0" applyFont="1" applyBorder="1"/>
    <xf numFmtId="0" fontId="5" fillId="2" borderId="63" xfId="0" applyFont="1" applyFill="1" applyBorder="1" applyAlignment="1">
      <alignment horizontal="center"/>
    </xf>
    <xf numFmtId="1" fontId="28" fillId="0" borderId="0" xfId="1" applyNumberFormat="1" applyFont="1" applyAlignment="1">
      <alignment vertical="center"/>
    </xf>
    <xf numFmtId="0" fontId="28" fillId="0" borderId="0" xfId="1" applyFont="1" applyAlignment="1">
      <alignment vertical="center"/>
    </xf>
    <xf numFmtId="1" fontId="12" fillId="7" borderId="28" xfId="1" applyNumberFormat="1" applyFont="1" applyFill="1" applyBorder="1" applyAlignment="1">
      <alignment horizontal="left" vertical="center"/>
    </xf>
    <xf numFmtId="1" fontId="12" fillId="0" borderId="25" xfId="1" applyNumberFormat="1" applyFont="1" applyFill="1" applyBorder="1" applyAlignment="1">
      <alignment horizontal="left" vertical="center"/>
    </xf>
    <xf numFmtId="1" fontId="13" fillId="7" borderId="29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7" borderId="30" xfId="1" applyNumberFormat="1" applyFont="1" applyFill="1" applyBorder="1" applyAlignment="1">
      <alignment horizontal="center" vertical="center"/>
    </xf>
    <xf numFmtId="1" fontId="13" fillId="0" borderId="53" xfId="1" applyNumberFormat="1" applyFont="1" applyFill="1" applyBorder="1" applyAlignment="1">
      <alignment horizontal="center" vertical="center"/>
    </xf>
    <xf numFmtId="1" fontId="13" fillId="7" borderId="10" xfId="1" applyNumberFormat="1" applyFont="1" applyFill="1" applyBorder="1" applyAlignment="1">
      <alignment horizontal="center" vertical="center"/>
    </xf>
    <xf numFmtId="1" fontId="13" fillId="7" borderId="28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Border="1" applyAlignment="1">
      <alignment horizontal="center" vertical="center" wrapText="1"/>
    </xf>
    <xf numFmtId="2" fontId="14" fillId="7" borderId="31" xfId="1" applyNumberFormat="1" applyFont="1" applyFill="1" applyBorder="1" applyAlignment="1">
      <alignment horizontal="center" vertical="center" wrapText="1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1" fillId="16" borderId="25" xfId="1" applyFont="1" applyFill="1" applyBorder="1" applyAlignment="1">
      <alignment horizontal="center" vertical="center"/>
    </xf>
    <xf numFmtId="0" fontId="22" fillId="16" borderId="50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3" fillId="4" borderId="51" xfId="1" applyFont="1" applyFill="1" applyBorder="1" applyAlignment="1">
      <alignment horizontal="center" vertical="center"/>
    </xf>
    <xf numFmtId="0" fontId="23" fillId="4" borderId="49" xfId="1" applyFont="1" applyFill="1" applyBorder="1" applyAlignment="1">
      <alignment horizontal="center" vertical="center"/>
    </xf>
    <xf numFmtId="0" fontId="30" fillId="0" borderId="12" xfId="0" applyFont="1" applyBorder="1"/>
    <xf numFmtId="0" fontId="31" fillId="0" borderId="12" xfId="0" applyFont="1" applyBorder="1"/>
    <xf numFmtId="0" fontId="29" fillId="0" borderId="24" xfId="0" applyFont="1" applyBorder="1"/>
    <xf numFmtId="0" fontId="32" fillId="0" borderId="24" xfId="0" applyFont="1" applyBorder="1"/>
    <xf numFmtId="0" fontId="30" fillId="0" borderId="24" xfId="0" applyFont="1" applyBorder="1"/>
    <xf numFmtId="0" fontId="21" fillId="0" borderId="32" xfId="1" applyFont="1" applyFill="1" applyBorder="1" applyAlignment="1">
      <alignment horizontal="center" vertical="center"/>
    </xf>
    <xf numFmtId="0" fontId="21" fillId="16" borderId="32" xfId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center"/>
    </xf>
    <xf numFmtId="1" fontId="10" fillId="10" borderId="14" xfId="1" applyNumberFormat="1" applyFont="1" applyFill="1" applyBorder="1" applyAlignment="1">
      <alignment horizontal="center" vertical="center" textRotation="90" wrapText="1"/>
    </xf>
    <xf numFmtId="1" fontId="10" fillId="10" borderId="10" xfId="1" applyNumberFormat="1" applyFont="1" applyFill="1" applyBorder="1" applyAlignment="1">
      <alignment horizontal="center" vertical="center" textRotation="90" wrapText="1"/>
    </xf>
    <xf numFmtId="1" fontId="7" fillId="10" borderId="14" xfId="1" applyNumberFormat="1" applyFont="1" applyFill="1" applyBorder="1" applyAlignment="1">
      <alignment horizontal="center" vertical="center" textRotation="90"/>
    </xf>
    <xf numFmtId="1" fontId="7" fillId="10" borderId="10" xfId="1" applyNumberFormat="1" applyFont="1" applyFill="1" applyBorder="1" applyAlignment="1">
      <alignment horizontal="center" vertical="center" textRotation="90"/>
    </xf>
    <xf numFmtId="1" fontId="8" fillId="10" borderId="14" xfId="1" applyNumberFormat="1" applyFont="1" applyFill="1" applyBorder="1" applyAlignment="1">
      <alignment horizontal="center" vertical="center" wrapText="1"/>
    </xf>
    <xf numFmtId="1" fontId="8" fillId="10" borderId="17" xfId="1" applyNumberFormat="1" applyFont="1" applyFill="1" applyBorder="1" applyAlignment="1">
      <alignment horizontal="center" vertical="center" wrapText="1"/>
    </xf>
    <xf numFmtId="1" fontId="8" fillId="10" borderId="15" xfId="1" applyNumberFormat="1" applyFont="1" applyFill="1" applyBorder="1" applyAlignment="1">
      <alignment horizontal="center" vertical="center" wrapText="1"/>
    </xf>
    <xf numFmtId="1" fontId="8" fillId="10" borderId="16" xfId="1" applyNumberFormat="1" applyFont="1" applyFill="1" applyBorder="1" applyAlignment="1">
      <alignment horizontal="center" vertical="center" wrapText="1"/>
    </xf>
    <xf numFmtId="1" fontId="9" fillId="10" borderId="14" xfId="1" applyNumberFormat="1" applyFont="1" applyFill="1" applyBorder="1" applyAlignment="1">
      <alignment horizontal="center" vertical="center" textRotation="90" wrapText="1"/>
    </xf>
    <xf numFmtId="1" fontId="9" fillId="10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1" borderId="15" xfId="1" applyFont="1" applyFill="1" applyBorder="1" applyAlignment="1">
      <alignment horizontal="center" vertical="center" textRotation="90"/>
    </xf>
    <xf numFmtId="0" fontId="18" fillId="12" borderId="14" xfId="1" applyFont="1" applyFill="1" applyBorder="1" applyAlignment="1">
      <alignment horizontal="center" vertical="center" wrapText="1"/>
    </xf>
    <xf numFmtId="0" fontId="18" fillId="12" borderId="43" xfId="1" applyFont="1" applyFill="1" applyBorder="1" applyAlignment="1">
      <alignment horizontal="center" vertical="center" wrapText="1"/>
    </xf>
    <xf numFmtId="0" fontId="18" fillId="10" borderId="38" xfId="1" applyFont="1" applyFill="1" applyBorder="1" applyAlignment="1">
      <alignment horizontal="center" vertical="center" wrapText="1"/>
    </xf>
    <xf numFmtId="0" fontId="18" fillId="10" borderId="44" xfId="1" applyFont="1" applyFill="1" applyBorder="1" applyAlignment="1">
      <alignment horizontal="center" vertical="center" wrapText="1"/>
    </xf>
    <xf numFmtId="0" fontId="17" fillId="11" borderId="65" xfId="1" applyFont="1" applyFill="1" applyBorder="1" applyAlignment="1">
      <alignment horizontal="center" vertical="center" textRotation="90"/>
    </xf>
    <xf numFmtId="0" fontId="17" fillId="4" borderId="28" xfId="1" applyFont="1" applyFill="1" applyBorder="1" applyAlignment="1">
      <alignment vertical="center"/>
    </xf>
    <xf numFmtId="0" fontId="22" fillId="10" borderId="66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0" fontId="22" fillId="16" borderId="67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66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6" fillId="0" borderId="0" xfId="1" applyAlignment="1">
      <alignment horizontal="center" vertical="center"/>
    </xf>
    <xf numFmtId="1" fontId="7" fillId="10" borderId="12" xfId="1" applyNumberFormat="1" applyFont="1" applyFill="1" applyBorder="1" applyAlignment="1">
      <alignment horizontal="center" vertical="center" textRotation="90"/>
    </xf>
    <xf numFmtId="1" fontId="8" fillId="10" borderId="12" xfId="1" applyNumberFormat="1" applyFont="1" applyFill="1" applyBorder="1" applyAlignment="1">
      <alignment horizontal="center" vertical="center" wrapText="1"/>
    </xf>
    <xf numFmtId="1" fontId="12" fillId="10" borderId="12" xfId="1" applyNumberFormat="1" applyFont="1" applyFill="1" applyBorder="1" applyAlignment="1">
      <alignment horizontal="center" vertical="center"/>
    </xf>
    <xf numFmtId="1" fontId="12" fillId="0" borderId="12" xfId="1" applyNumberFormat="1" applyFont="1" applyFill="1" applyBorder="1" applyAlignment="1">
      <alignment horizontal="left" vertical="center"/>
    </xf>
    <xf numFmtId="1" fontId="12" fillId="7" borderId="12" xfId="1" applyNumberFormat="1" applyFont="1" applyFill="1" applyBorder="1" applyAlignment="1">
      <alignment horizontal="left" vertical="center"/>
    </xf>
    <xf numFmtId="0" fontId="7" fillId="0" borderId="22" xfId="1" applyFont="1" applyBorder="1" applyAlignment="1">
      <alignment horizontal="center"/>
    </xf>
    <xf numFmtId="0" fontId="21" fillId="0" borderId="69" xfId="1" applyFont="1" applyFill="1" applyBorder="1" applyAlignment="1">
      <alignment horizontal="center" vertical="center"/>
    </xf>
    <xf numFmtId="0" fontId="17" fillId="13" borderId="35" xfId="1" applyFont="1" applyFill="1" applyBorder="1" applyAlignment="1">
      <alignment vertical="center"/>
    </xf>
    <xf numFmtId="0" fontId="22" fillId="10" borderId="70" xfId="1" applyFont="1" applyFill="1" applyBorder="1" applyAlignment="1">
      <alignment horizontal="center" vertical="center"/>
    </xf>
    <xf numFmtId="0" fontId="29" fillId="0" borderId="22" xfId="0" applyFont="1" applyBorder="1"/>
    <xf numFmtId="0" fontId="30" fillId="0" borderId="22" xfId="0" applyFont="1" applyBorder="1"/>
    <xf numFmtId="0" fontId="7" fillId="0" borderId="0" xfId="1" applyFont="1" applyBorder="1" applyAlignment="1">
      <alignment horizontal="center"/>
    </xf>
    <xf numFmtId="0" fontId="0" fillId="0" borderId="0" xfId="0" applyBorder="1"/>
    <xf numFmtId="0" fontId="7" fillId="0" borderId="45" xfId="1" applyFont="1" applyBorder="1" applyAlignment="1">
      <alignment horizontal="center"/>
    </xf>
    <xf numFmtId="0" fontId="0" fillId="0" borderId="71" xfId="0" applyBorder="1"/>
    <xf numFmtId="0" fontId="0" fillId="0" borderId="72" xfId="0" applyBorder="1"/>
    <xf numFmtId="0" fontId="29" fillId="0" borderId="73" xfId="0" applyFont="1" applyBorder="1"/>
    <xf numFmtId="0" fontId="29" fillId="0" borderId="33" xfId="0" applyFont="1" applyBorder="1"/>
    <xf numFmtId="0" fontId="29" fillId="0" borderId="30" xfId="0" applyFont="1" applyBorder="1"/>
    <xf numFmtId="0" fontId="30" fillId="0" borderId="30" xfId="0" applyFont="1" applyBorder="1"/>
    <xf numFmtId="0" fontId="29" fillId="0" borderId="68" xfId="0" applyFont="1" applyBorder="1"/>
    <xf numFmtId="0" fontId="7" fillId="0" borderId="74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21" fillId="16" borderId="75" xfId="1" applyFont="1" applyFill="1" applyBorder="1" applyAlignment="1">
      <alignment horizontal="center"/>
    </xf>
    <xf numFmtId="0" fontId="19" fillId="0" borderId="39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33" fillId="16" borderId="53" xfId="1" applyFont="1" applyFill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3" fillId="4" borderId="53" xfId="1" applyFont="1" applyFill="1" applyBorder="1" applyAlignment="1">
      <alignment horizontal="center" vertical="center"/>
    </xf>
    <xf numFmtId="0" fontId="33" fillId="4" borderId="49" xfId="1" applyFont="1" applyFill="1" applyBorder="1" applyAlignment="1">
      <alignment horizontal="center" vertical="center"/>
    </xf>
    <xf numFmtId="0" fontId="33" fillId="17" borderId="53" xfId="1" applyFont="1" applyFill="1" applyBorder="1" applyAlignment="1">
      <alignment horizontal="center" vertical="center"/>
    </xf>
    <xf numFmtId="0" fontId="33" fillId="17" borderId="49" xfId="1" applyFont="1" applyFill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14" borderId="60" xfId="1" applyFont="1" applyFill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21" fillId="0" borderId="60" xfId="1" applyFont="1" applyFill="1" applyBorder="1" applyAlignment="1">
      <alignment horizontal="center"/>
    </xf>
    <xf numFmtId="0" fontId="7" fillId="13" borderId="25" xfId="1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1" fillId="0" borderId="25" xfId="1" applyFont="1" applyFill="1" applyBorder="1" applyAlignment="1">
      <alignment horizontal="center"/>
    </xf>
    <xf numFmtId="0" fontId="7" fillId="16" borderId="25" xfId="1" applyFont="1" applyFill="1" applyBorder="1" applyAlignment="1">
      <alignment horizontal="center"/>
    </xf>
    <xf numFmtId="0" fontId="21" fillId="16" borderId="25" xfId="1" applyFont="1" applyFill="1" applyBorder="1" applyAlignment="1">
      <alignment horizontal="center"/>
    </xf>
    <xf numFmtId="0" fontId="7" fillId="4" borderId="25" xfId="1" applyFont="1" applyFill="1" applyBorder="1" applyAlignment="1">
      <alignment horizontal="center"/>
    </xf>
    <xf numFmtId="0" fontId="7" fillId="16" borderId="28" xfId="1" applyFont="1" applyFill="1" applyBorder="1" applyAlignment="1">
      <alignment horizontal="center"/>
    </xf>
    <xf numFmtId="0" fontId="21" fillId="16" borderId="28" xfId="1" applyFont="1" applyFill="1" applyBorder="1" applyAlignment="1">
      <alignment horizontal="center"/>
    </xf>
    <xf numFmtId="0" fontId="35" fillId="0" borderId="14" xfId="1" applyFont="1" applyBorder="1" applyAlignment="1">
      <alignment horizontal="center" vertical="center" textRotation="90" wrapText="1"/>
    </xf>
    <xf numFmtId="0" fontId="36" fillId="0" borderId="43" xfId="0" applyFont="1" applyBorder="1" applyAlignment="1">
      <alignment horizontal="center" vertical="center" textRotation="90" wrapText="1"/>
    </xf>
    <xf numFmtId="0" fontId="37" fillId="11" borderId="15" xfId="1" applyFont="1" applyFill="1" applyBorder="1" applyAlignment="1">
      <alignment horizontal="center" vertical="center" textRotation="90"/>
    </xf>
    <xf numFmtId="0" fontId="37" fillId="11" borderId="42" xfId="1" applyFont="1" applyFill="1" applyBorder="1" applyAlignment="1">
      <alignment horizontal="center" vertical="center" textRotation="90"/>
    </xf>
    <xf numFmtId="0" fontId="7" fillId="0" borderId="25" xfId="1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1" fontId="30" fillId="0" borderId="12" xfId="0" applyNumberFormat="1" applyFont="1" applyBorder="1"/>
  </cellXfs>
  <cellStyles count="2">
    <cellStyle name="normální" xfId="0" builtinId="0"/>
    <cellStyle name="normální 2" xfId="1"/>
  </cellStyles>
  <dxfs count="9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"/>
  <sheetViews>
    <sheetView showGridLines="0" tabSelected="1" zoomScale="70" zoomScaleNormal="70" workbookViewId="0">
      <pane xSplit="17" ySplit="8" topLeftCell="AX9" activePane="bottomRight" state="frozen"/>
      <selection pane="topRight" activeCell="R1" sqref="R1"/>
      <selection pane="bottomLeft" activeCell="A11" sqref="A11"/>
      <selection pane="bottomRight" activeCell="BM17" sqref="BM17"/>
    </sheetView>
  </sheetViews>
  <sheetFormatPr defaultRowHeight="12.75"/>
  <cols>
    <col min="1" max="1" width="3.7109375" style="21" customWidth="1"/>
    <col min="2" max="2" width="20.140625" style="21" customWidth="1"/>
    <col min="3" max="72" width="4.7109375" style="21" customWidth="1"/>
    <col min="73" max="73" width="7.7109375" style="21" customWidth="1"/>
    <col min="74" max="74" width="9.140625" style="21" customWidth="1"/>
    <col min="75" max="77" width="5.7109375" style="21" customWidth="1"/>
    <col min="78" max="78" width="7.7109375" style="21" customWidth="1"/>
    <col min="79" max="241" width="9.140625" style="21"/>
    <col min="242" max="242" width="3.7109375" style="21" customWidth="1"/>
    <col min="243" max="243" width="20.140625" style="21" customWidth="1"/>
    <col min="244" max="328" width="4.7109375" style="21" customWidth="1"/>
    <col min="329" max="329" width="7.7109375" style="21" customWidth="1"/>
    <col min="330" max="330" width="9.140625" style="21" customWidth="1"/>
    <col min="331" max="333" width="5.7109375" style="21" customWidth="1"/>
    <col min="334" max="334" width="7.7109375" style="21" customWidth="1"/>
    <col min="335" max="497" width="9.140625" style="21"/>
    <col min="498" max="498" width="3.7109375" style="21" customWidth="1"/>
    <col min="499" max="499" width="20.140625" style="21" customWidth="1"/>
    <col min="500" max="584" width="4.7109375" style="21" customWidth="1"/>
    <col min="585" max="585" width="7.7109375" style="21" customWidth="1"/>
    <col min="586" max="586" width="9.140625" style="21" customWidth="1"/>
    <col min="587" max="589" width="5.7109375" style="21" customWidth="1"/>
    <col min="590" max="590" width="7.7109375" style="21" customWidth="1"/>
    <col min="591" max="753" width="9.140625" style="21"/>
    <col min="754" max="754" width="3.7109375" style="21" customWidth="1"/>
    <col min="755" max="755" width="20.140625" style="21" customWidth="1"/>
    <col min="756" max="840" width="4.7109375" style="21" customWidth="1"/>
    <col min="841" max="841" width="7.7109375" style="21" customWidth="1"/>
    <col min="842" max="842" width="9.140625" style="21" customWidth="1"/>
    <col min="843" max="845" width="5.7109375" style="21" customWidth="1"/>
    <col min="846" max="846" width="7.7109375" style="21" customWidth="1"/>
    <col min="847" max="1009" width="9.140625" style="21"/>
    <col min="1010" max="1010" width="3.7109375" style="21" customWidth="1"/>
    <col min="1011" max="1011" width="20.140625" style="21" customWidth="1"/>
    <col min="1012" max="1096" width="4.7109375" style="21" customWidth="1"/>
    <col min="1097" max="1097" width="7.7109375" style="21" customWidth="1"/>
    <col min="1098" max="1098" width="9.140625" style="21" customWidth="1"/>
    <col min="1099" max="1101" width="5.7109375" style="21" customWidth="1"/>
    <col min="1102" max="1102" width="7.7109375" style="21" customWidth="1"/>
    <col min="1103" max="1265" width="9.140625" style="21"/>
    <col min="1266" max="1266" width="3.7109375" style="21" customWidth="1"/>
    <col min="1267" max="1267" width="20.140625" style="21" customWidth="1"/>
    <col min="1268" max="1352" width="4.7109375" style="21" customWidth="1"/>
    <col min="1353" max="1353" width="7.7109375" style="21" customWidth="1"/>
    <col min="1354" max="1354" width="9.140625" style="21" customWidth="1"/>
    <col min="1355" max="1357" width="5.7109375" style="21" customWidth="1"/>
    <col min="1358" max="1358" width="7.7109375" style="21" customWidth="1"/>
    <col min="1359" max="1521" width="9.140625" style="21"/>
    <col min="1522" max="1522" width="3.7109375" style="21" customWidth="1"/>
    <col min="1523" max="1523" width="20.140625" style="21" customWidth="1"/>
    <col min="1524" max="1608" width="4.7109375" style="21" customWidth="1"/>
    <col min="1609" max="1609" width="7.7109375" style="21" customWidth="1"/>
    <col min="1610" max="1610" width="9.140625" style="21" customWidth="1"/>
    <col min="1611" max="1613" width="5.7109375" style="21" customWidth="1"/>
    <col min="1614" max="1614" width="7.7109375" style="21" customWidth="1"/>
    <col min="1615" max="1777" width="9.140625" style="21"/>
    <col min="1778" max="1778" width="3.7109375" style="21" customWidth="1"/>
    <col min="1779" max="1779" width="20.140625" style="21" customWidth="1"/>
    <col min="1780" max="1864" width="4.7109375" style="21" customWidth="1"/>
    <col min="1865" max="1865" width="7.7109375" style="21" customWidth="1"/>
    <col min="1866" max="1866" width="9.140625" style="21" customWidth="1"/>
    <col min="1867" max="1869" width="5.7109375" style="21" customWidth="1"/>
    <col min="1870" max="1870" width="7.7109375" style="21" customWidth="1"/>
    <col min="1871" max="2033" width="9.140625" style="21"/>
    <col min="2034" max="2034" width="3.7109375" style="21" customWidth="1"/>
    <col min="2035" max="2035" width="20.140625" style="21" customWidth="1"/>
    <col min="2036" max="2120" width="4.7109375" style="21" customWidth="1"/>
    <col min="2121" max="2121" width="7.7109375" style="21" customWidth="1"/>
    <col min="2122" max="2122" width="9.140625" style="21" customWidth="1"/>
    <col min="2123" max="2125" width="5.7109375" style="21" customWidth="1"/>
    <col min="2126" max="2126" width="7.7109375" style="21" customWidth="1"/>
    <col min="2127" max="2289" width="9.140625" style="21"/>
    <col min="2290" max="2290" width="3.7109375" style="21" customWidth="1"/>
    <col min="2291" max="2291" width="20.140625" style="21" customWidth="1"/>
    <col min="2292" max="2376" width="4.7109375" style="21" customWidth="1"/>
    <col min="2377" max="2377" width="7.7109375" style="21" customWidth="1"/>
    <col min="2378" max="2378" width="9.140625" style="21" customWidth="1"/>
    <col min="2379" max="2381" width="5.7109375" style="21" customWidth="1"/>
    <col min="2382" max="2382" width="7.7109375" style="21" customWidth="1"/>
    <col min="2383" max="2545" width="9.140625" style="21"/>
    <col min="2546" max="2546" width="3.7109375" style="21" customWidth="1"/>
    <col min="2547" max="2547" width="20.140625" style="21" customWidth="1"/>
    <col min="2548" max="2632" width="4.7109375" style="21" customWidth="1"/>
    <col min="2633" max="2633" width="7.7109375" style="21" customWidth="1"/>
    <col min="2634" max="2634" width="9.140625" style="21" customWidth="1"/>
    <col min="2635" max="2637" width="5.7109375" style="21" customWidth="1"/>
    <col min="2638" max="2638" width="7.7109375" style="21" customWidth="1"/>
    <col min="2639" max="2801" width="9.140625" style="21"/>
    <col min="2802" max="2802" width="3.7109375" style="21" customWidth="1"/>
    <col min="2803" max="2803" width="20.140625" style="21" customWidth="1"/>
    <col min="2804" max="2888" width="4.7109375" style="21" customWidth="1"/>
    <col min="2889" max="2889" width="7.7109375" style="21" customWidth="1"/>
    <col min="2890" max="2890" width="9.140625" style="21" customWidth="1"/>
    <col min="2891" max="2893" width="5.7109375" style="21" customWidth="1"/>
    <col min="2894" max="2894" width="7.7109375" style="21" customWidth="1"/>
    <col min="2895" max="3057" width="9.140625" style="21"/>
    <col min="3058" max="3058" width="3.7109375" style="21" customWidth="1"/>
    <col min="3059" max="3059" width="20.140625" style="21" customWidth="1"/>
    <col min="3060" max="3144" width="4.7109375" style="21" customWidth="1"/>
    <col min="3145" max="3145" width="7.7109375" style="21" customWidth="1"/>
    <col min="3146" max="3146" width="9.140625" style="21" customWidth="1"/>
    <col min="3147" max="3149" width="5.7109375" style="21" customWidth="1"/>
    <col min="3150" max="3150" width="7.7109375" style="21" customWidth="1"/>
    <col min="3151" max="3313" width="9.140625" style="21"/>
    <col min="3314" max="3314" width="3.7109375" style="21" customWidth="1"/>
    <col min="3315" max="3315" width="20.140625" style="21" customWidth="1"/>
    <col min="3316" max="3400" width="4.7109375" style="21" customWidth="1"/>
    <col min="3401" max="3401" width="7.7109375" style="21" customWidth="1"/>
    <col min="3402" max="3402" width="9.140625" style="21" customWidth="1"/>
    <col min="3403" max="3405" width="5.7109375" style="21" customWidth="1"/>
    <col min="3406" max="3406" width="7.7109375" style="21" customWidth="1"/>
    <col min="3407" max="3569" width="9.140625" style="21"/>
    <col min="3570" max="3570" width="3.7109375" style="21" customWidth="1"/>
    <col min="3571" max="3571" width="20.140625" style="21" customWidth="1"/>
    <col min="3572" max="3656" width="4.7109375" style="21" customWidth="1"/>
    <col min="3657" max="3657" width="7.7109375" style="21" customWidth="1"/>
    <col min="3658" max="3658" width="9.140625" style="21" customWidth="1"/>
    <col min="3659" max="3661" width="5.7109375" style="21" customWidth="1"/>
    <col min="3662" max="3662" width="7.7109375" style="21" customWidth="1"/>
    <col min="3663" max="3825" width="9.140625" style="21"/>
    <col min="3826" max="3826" width="3.7109375" style="21" customWidth="1"/>
    <col min="3827" max="3827" width="20.140625" style="21" customWidth="1"/>
    <col min="3828" max="3912" width="4.7109375" style="21" customWidth="1"/>
    <col min="3913" max="3913" width="7.7109375" style="21" customWidth="1"/>
    <col min="3914" max="3914" width="9.140625" style="21" customWidth="1"/>
    <col min="3915" max="3917" width="5.7109375" style="21" customWidth="1"/>
    <col min="3918" max="3918" width="7.7109375" style="21" customWidth="1"/>
    <col min="3919" max="4081" width="9.140625" style="21"/>
    <col min="4082" max="4082" width="3.7109375" style="21" customWidth="1"/>
    <col min="4083" max="4083" width="20.140625" style="21" customWidth="1"/>
    <col min="4084" max="4168" width="4.7109375" style="21" customWidth="1"/>
    <col min="4169" max="4169" width="7.7109375" style="21" customWidth="1"/>
    <col min="4170" max="4170" width="9.140625" style="21" customWidth="1"/>
    <col min="4171" max="4173" width="5.7109375" style="21" customWidth="1"/>
    <col min="4174" max="4174" width="7.7109375" style="21" customWidth="1"/>
    <col min="4175" max="4337" width="9.140625" style="21"/>
    <col min="4338" max="4338" width="3.7109375" style="21" customWidth="1"/>
    <col min="4339" max="4339" width="20.140625" style="21" customWidth="1"/>
    <col min="4340" max="4424" width="4.7109375" style="21" customWidth="1"/>
    <col min="4425" max="4425" width="7.7109375" style="21" customWidth="1"/>
    <col min="4426" max="4426" width="9.140625" style="21" customWidth="1"/>
    <col min="4427" max="4429" width="5.7109375" style="21" customWidth="1"/>
    <col min="4430" max="4430" width="7.7109375" style="21" customWidth="1"/>
    <col min="4431" max="4593" width="9.140625" style="21"/>
    <col min="4594" max="4594" width="3.7109375" style="21" customWidth="1"/>
    <col min="4595" max="4595" width="20.140625" style="21" customWidth="1"/>
    <col min="4596" max="4680" width="4.7109375" style="21" customWidth="1"/>
    <col min="4681" max="4681" width="7.7109375" style="21" customWidth="1"/>
    <col min="4682" max="4682" width="9.140625" style="21" customWidth="1"/>
    <col min="4683" max="4685" width="5.7109375" style="21" customWidth="1"/>
    <col min="4686" max="4686" width="7.7109375" style="21" customWidth="1"/>
    <col min="4687" max="4849" width="9.140625" style="21"/>
    <col min="4850" max="4850" width="3.7109375" style="21" customWidth="1"/>
    <col min="4851" max="4851" width="20.140625" style="21" customWidth="1"/>
    <col min="4852" max="4936" width="4.7109375" style="21" customWidth="1"/>
    <col min="4937" max="4937" width="7.7109375" style="21" customWidth="1"/>
    <col min="4938" max="4938" width="9.140625" style="21" customWidth="1"/>
    <col min="4939" max="4941" width="5.7109375" style="21" customWidth="1"/>
    <col min="4942" max="4942" width="7.7109375" style="21" customWidth="1"/>
    <col min="4943" max="5105" width="9.140625" style="21"/>
    <col min="5106" max="5106" width="3.7109375" style="21" customWidth="1"/>
    <col min="5107" max="5107" width="20.140625" style="21" customWidth="1"/>
    <col min="5108" max="5192" width="4.7109375" style="21" customWidth="1"/>
    <col min="5193" max="5193" width="7.7109375" style="21" customWidth="1"/>
    <col min="5194" max="5194" width="9.140625" style="21" customWidth="1"/>
    <col min="5195" max="5197" width="5.7109375" style="21" customWidth="1"/>
    <col min="5198" max="5198" width="7.7109375" style="21" customWidth="1"/>
    <col min="5199" max="5361" width="9.140625" style="21"/>
    <col min="5362" max="5362" width="3.7109375" style="21" customWidth="1"/>
    <col min="5363" max="5363" width="20.140625" style="21" customWidth="1"/>
    <col min="5364" max="5448" width="4.7109375" style="21" customWidth="1"/>
    <col min="5449" max="5449" width="7.7109375" style="21" customWidth="1"/>
    <col min="5450" max="5450" width="9.140625" style="21" customWidth="1"/>
    <col min="5451" max="5453" width="5.7109375" style="21" customWidth="1"/>
    <col min="5454" max="5454" width="7.7109375" style="21" customWidth="1"/>
    <col min="5455" max="5617" width="9.140625" style="21"/>
    <col min="5618" max="5618" width="3.7109375" style="21" customWidth="1"/>
    <col min="5619" max="5619" width="20.140625" style="21" customWidth="1"/>
    <col min="5620" max="5704" width="4.7109375" style="21" customWidth="1"/>
    <col min="5705" max="5705" width="7.7109375" style="21" customWidth="1"/>
    <col min="5706" max="5706" width="9.140625" style="21" customWidth="1"/>
    <col min="5707" max="5709" width="5.7109375" style="21" customWidth="1"/>
    <col min="5710" max="5710" width="7.7109375" style="21" customWidth="1"/>
    <col min="5711" max="5873" width="9.140625" style="21"/>
    <col min="5874" max="5874" width="3.7109375" style="21" customWidth="1"/>
    <col min="5875" max="5875" width="20.140625" style="21" customWidth="1"/>
    <col min="5876" max="5960" width="4.7109375" style="21" customWidth="1"/>
    <col min="5961" max="5961" width="7.7109375" style="21" customWidth="1"/>
    <col min="5962" max="5962" width="9.140625" style="21" customWidth="1"/>
    <col min="5963" max="5965" width="5.7109375" style="21" customWidth="1"/>
    <col min="5966" max="5966" width="7.7109375" style="21" customWidth="1"/>
    <col min="5967" max="6129" width="9.140625" style="21"/>
    <col min="6130" max="6130" width="3.7109375" style="21" customWidth="1"/>
    <col min="6131" max="6131" width="20.140625" style="21" customWidth="1"/>
    <col min="6132" max="6216" width="4.7109375" style="21" customWidth="1"/>
    <col min="6217" max="6217" width="7.7109375" style="21" customWidth="1"/>
    <col min="6218" max="6218" width="9.140625" style="21" customWidth="1"/>
    <col min="6219" max="6221" width="5.7109375" style="21" customWidth="1"/>
    <col min="6222" max="6222" width="7.7109375" style="21" customWidth="1"/>
    <col min="6223" max="6385" width="9.140625" style="21"/>
    <col min="6386" max="6386" width="3.7109375" style="21" customWidth="1"/>
    <col min="6387" max="6387" width="20.140625" style="21" customWidth="1"/>
    <col min="6388" max="6472" width="4.7109375" style="21" customWidth="1"/>
    <col min="6473" max="6473" width="7.7109375" style="21" customWidth="1"/>
    <col min="6474" max="6474" width="9.140625" style="21" customWidth="1"/>
    <col min="6475" max="6477" width="5.7109375" style="21" customWidth="1"/>
    <col min="6478" max="6478" width="7.7109375" style="21" customWidth="1"/>
    <col min="6479" max="6641" width="9.140625" style="21"/>
    <col min="6642" max="6642" width="3.7109375" style="21" customWidth="1"/>
    <col min="6643" max="6643" width="20.140625" style="21" customWidth="1"/>
    <col min="6644" max="6728" width="4.7109375" style="21" customWidth="1"/>
    <col min="6729" max="6729" width="7.7109375" style="21" customWidth="1"/>
    <col min="6730" max="6730" width="9.140625" style="21" customWidth="1"/>
    <col min="6731" max="6733" width="5.7109375" style="21" customWidth="1"/>
    <col min="6734" max="6734" width="7.7109375" style="21" customWidth="1"/>
    <col min="6735" max="6897" width="9.140625" style="21"/>
    <col min="6898" max="6898" width="3.7109375" style="21" customWidth="1"/>
    <col min="6899" max="6899" width="20.140625" style="21" customWidth="1"/>
    <col min="6900" max="6984" width="4.7109375" style="21" customWidth="1"/>
    <col min="6985" max="6985" width="7.7109375" style="21" customWidth="1"/>
    <col min="6986" max="6986" width="9.140625" style="21" customWidth="1"/>
    <col min="6987" max="6989" width="5.7109375" style="21" customWidth="1"/>
    <col min="6990" max="6990" width="7.7109375" style="21" customWidth="1"/>
    <col min="6991" max="7153" width="9.140625" style="21"/>
    <col min="7154" max="7154" width="3.7109375" style="21" customWidth="1"/>
    <col min="7155" max="7155" width="20.140625" style="21" customWidth="1"/>
    <col min="7156" max="7240" width="4.7109375" style="21" customWidth="1"/>
    <col min="7241" max="7241" width="7.7109375" style="21" customWidth="1"/>
    <col min="7242" max="7242" width="9.140625" style="21" customWidth="1"/>
    <col min="7243" max="7245" width="5.7109375" style="21" customWidth="1"/>
    <col min="7246" max="7246" width="7.7109375" style="21" customWidth="1"/>
    <col min="7247" max="7409" width="9.140625" style="21"/>
    <col min="7410" max="7410" width="3.7109375" style="21" customWidth="1"/>
    <col min="7411" max="7411" width="20.140625" style="21" customWidth="1"/>
    <col min="7412" max="7496" width="4.7109375" style="21" customWidth="1"/>
    <col min="7497" max="7497" width="7.7109375" style="21" customWidth="1"/>
    <col min="7498" max="7498" width="9.140625" style="21" customWidth="1"/>
    <col min="7499" max="7501" width="5.7109375" style="21" customWidth="1"/>
    <col min="7502" max="7502" width="7.7109375" style="21" customWidth="1"/>
    <col min="7503" max="7665" width="9.140625" style="21"/>
    <col min="7666" max="7666" width="3.7109375" style="21" customWidth="1"/>
    <col min="7667" max="7667" width="20.140625" style="21" customWidth="1"/>
    <col min="7668" max="7752" width="4.7109375" style="21" customWidth="1"/>
    <col min="7753" max="7753" width="7.7109375" style="21" customWidth="1"/>
    <col min="7754" max="7754" width="9.140625" style="21" customWidth="1"/>
    <col min="7755" max="7757" width="5.7109375" style="21" customWidth="1"/>
    <col min="7758" max="7758" width="7.7109375" style="21" customWidth="1"/>
    <col min="7759" max="7921" width="9.140625" style="21"/>
    <col min="7922" max="7922" width="3.7109375" style="21" customWidth="1"/>
    <col min="7923" max="7923" width="20.140625" style="21" customWidth="1"/>
    <col min="7924" max="8008" width="4.7109375" style="21" customWidth="1"/>
    <col min="8009" max="8009" width="7.7109375" style="21" customWidth="1"/>
    <col min="8010" max="8010" width="9.140625" style="21" customWidth="1"/>
    <col min="8011" max="8013" width="5.7109375" style="21" customWidth="1"/>
    <col min="8014" max="8014" width="7.7109375" style="21" customWidth="1"/>
    <col min="8015" max="8177" width="9.140625" style="21"/>
    <col min="8178" max="8178" width="3.7109375" style="21" customWidth="1"/>
    <col min="8179" max="8179" width="20.140625" style="21" customWidth="1"/>
    <col min="8180" max="8264" width="4.7109375" style="21" customWidth="1"/>
    <col min="8265" max="8265" width="7.7109375" style="21" customWidth="1"/>
    <col min="8266" max="8266" width="9.140625" style="21" customWidth="1"/>
    <col min="8267" max="8269" width="5.7109375" style="21" customWidth="1"/>
    <col min="8270" max="8270" width="7.7109375" style="21" customWidth="1"/>
    <col min="8271" max="8433" width="9.140625" style="21"/>
    <col min="8434" max="8434" width="3.7109375" style="21" customWidth="1"/>
    <col min="8435" max="8435" width="20.140625" style="21" customWidth="1"/>
    <col min="8436" max="8520" width="4.7109375" style="21" customWidth="1"/>
    <col min="8521" max="8521" width="7.7109375" style="21" customWidth="1"/>
    <col min="8522" max="8522" width="9.140625" style="21" customWidth="1"/>
    <col min="8523" max="8525" width="5.7109375" style="21" customWidth="1"/>
    <col min="8526" max="8526" width="7.7109375" style="21" customWidth="1"/>
    <col min="8527" max="8689" width="9.140625" style="21"/>
    <col min="8690" max="8690" width="3.7109375" style="21" customWidth="1"/>
    <col min="8691" max="8691" width="20.140625" style="21" customWidth="1"/>
    <col min="8692" max="8776" width="4.7109375" style="21" customWidth="1"/>
    <col min="8777" max="8777" width="7.7109375" style="21" customWidth="1"/>
    <col min="8778" max="8778" width="9.140625" style="21" customWidth="1"/>
    <col min="8779" max="8781" width="5.7109375" style="21" customWidth="1"/>
    <col min="8782" max="8782" width="7.7109375" style="21" customWidth="1"/>
    <col min="8783" max="8945" width="9.140625" style="21"/>
    <col min="8946" max="8946" width="3.7109375" style="21" customWidth="1"/>
    <col min="8947" max="8947" width="20.140625" style="21" customWidth="1"/>
    <col min="8948" max="9032" width="4.7109375" style="21" customWidth="1"/>
    <col min="9033" max="9033" width="7.7109375" style="21" customWidth="1"/>
    <col min="9034" max="9034" width="9.140625" style="21" customWidth="1"/>
    <col min="9035" max="9037" width="5.7109375" style="21" customWidth="1"/>
    <col min="9038" max="9038" width="7.7109375" style="21" customWidth="1"/>
    <col min="9039" max="9201" width="9.140625" style="21"/>
    <col min="9202" max="9202" width="3.7109375" style="21" customWidth="1"/>
    <col min="9203" max="9203" width="20.140625" style="21" customWidth="1"/>
    <col min="9204" max="9288" width="4.7109375" style="21" customWidth="1"/>
    <col min="9289" max="9289" width="7.7109375" style="21" customWidth="1"/>
    <col min="9290" max="9290" width="9.140625" style="21" customWidth="1"/>
    <col min="9291" max="9293" width="5.7109375" style="21" customWidth="1"/>
    <col min="9294" max="9294" width="7.7109375" style="21" customWidth="1"/>
    <col min="9295" max="9457" width="9.140625" style="21"/>
    <col min="9458" max="9458" width="3.7109375" style="21" customWidth="1"/>
    <col min="9459" max="9459" width="20.140625" style="21" customWidth="1"/>
    <col min="9460" max="9544" width="4.7109375" style="21" customWidth="1"/>
    <col min="9545" max="9545" width="7.7109375" style="21" customWidth="1"/>
    <col min="9546" max="9546" width="9.140625" style="21" customWidth="1"/>
    <col min="9547" max="9549" width="5.7109375" style="21" customWidth="1"/>
    <col min="9550" max="9550" width="7.7109375" style="21" customWidth="1"/>
    <col min="9551" max="9713" width="9.140625" style="21"/>
    <col min="9714" max="9714" width="3.7109375" style="21" customWidth="1"/>
    <col min="9715" max="9715" width="20.140625" style="21" customWidth="1"/>
    <col min="9716" max="9800" width="4.7109375" style="21" customWidth="1"/>
    <col min="9801" max="9801" width="7.7109375" style="21" customWidth="1"/>
    <col min="9802" max="9802" width="9.140625" style="21" customWidth="1"/>
    <col min="9803" max="9805" width="5.7109375" style="21" customWidth="1"/>
    <col min="9806" max="9806" width="7.7109375" style="21" customWidth="1"/>
    <col min="9807" max="9969" width="9.140625" style="21"/>
    <col min="9970" max="9970" width="3.7109375" style="21" customWidth="1"/>
    <col min="9971" max="9971" width="20.140625" style="21" customWidth="1"/>
    <col min="9972" max="10056" width="4.7109375" style="21" customWidth="1"/>
    <col min="10057" max="10057" width="7.7109375" style="21" customWidth="1"/>
    <col min="10058" max="10058" width="9.140625" style="21" customWidth="1"/>
    <col min="10059" max="10061" width="5.7109375" style="21" customWidth="1"/>
    <col min="10062" max="10062" width="7.7109375" style="21" customWidth="1"/>
    <col min="10063" max="10225" width="9.140625" style="21"/>
    <col min="10226" max="10226" width="3.7109375" style="21" customWidth="1"/>
    <col min="10227" max="10227" width="20.140625" style="21" customWidth="1"/>
    <col min="10228" max="10312" width="4.7109375" style="21" customWidth="1"/>
    <col min="10313" max="10313" width="7.7109375" style="21" customWidth="1"/>
    <col min="10314" max="10314" width="9.140625" style="21" customWidth="1"/>
    <col min="10315" max="10317" width="5.7109375" style="21" customWidth="1"/>
    <col min="10318" max="10318" width="7.7109375" style="21" customWidth="1"/>
    <col min="10319" max="10481" width="9.140625" style="21"/>
    <col min="10482" max="10482" width="3.7109375" style="21" customWidth="1"/>
    <col min="10483" max="10483" width="20.140625" style="21" customWidth="1"/>
    <col min="10484" max="10568" width="4.7109375" style="21" customWidth="1"/>
    <col min="10569" max="10569" width="7.7109375" style="21" customWidth="1"/>
    <col min="10570" max="10570" width="9.140625" style="21" customWidth="1"/>
    <col min="10571" max="10573" width="5.7109375" style="21" customWidth="1"/>
    <col min="10574" max="10574" width="7.7109375" style="21" customWidth="1"/>
    <col min="10575" max="10737" width="9.140625" style="21"/>
    <col min="10738" max="10738" width="3.7109375" style="21" customWidth="1"/>
    <col min="10739" max="10739" width="20.140625" style="21" customWidth="1"/>
    <col min="10740" max="10824" width="4.7109375" style="21" customWidth="1"/>
    <col min="10825" max="10825" width="7.7109375" style="21" customWidth="1"/>
    <col min="10826" max="10826" width="9.140625" style="21" customWidth="1"/>
    <col min="10827" max="10829" width="5.7109375" style="21" customWidth="1"/>
    <col min="10830" max="10830" width="7.7109375" style="21" customWidth="1"/>
    <col min="10831" max="10993" width="9.140625" style="21"/>
    <col min="10994" max="10994" width="3.7109375" style="21" customWidth="1"/>
    <col min="10995" max="10995" width="20.140625" style="21" customWidth="1"/>
    <col min="10996" max="11080" width="4.7109375" style="21" customWidth="1"/>
    <col min="11081" max="11081" width="7.7109375" style="21" customWidth="1"/>
    <col min="11082" max="11082" width="9.140625" style="21" customWidth="1"/>
    <col min="11083" max="11085" width="5.7109375" style="21" customWidth="1"/>
    <col min="11086" max="11086" width="7.7109375" style="21" customWidth="1"/>
    <col min="11087" max="11249" width="9.140625" style="21"/>
    <col min="11250" max="11250" width="3.7109375" style="21" customWidth="1"/>
    <col min="11251" max="11251" width="20.140625" style="21" customWidth="1"/>
    <col min="11252" max="11336" width="4.7109375" style="21" customWidth="1"/>
    <col min="11337" max="11337" width="7.7109375" style="21" customWidth="1"/>
    <col min="11338" max="11338" width="9.140625" style="21" customWidth="1"/>
    <col min="11339" max="11341" width="5.7109375" style="21" customWidth="1"/>
    <col min="11342" max="11342" width="7.7109375" style="21" customWidth="1"/>
    <col min="11343" max="11505" width="9.140625" style="21"/>
    <col min="11506" max="11506" width="3.7109375" style="21" customWidth="1"/>
    <col min="11507" max="11507" width="20.140625" style="21" customWidth="1"/>
    <col min="11508" max="11592" width="4.7109375" style="21" customWidth="1"/>
    <col min="11593" max="11593" width="7.7109375" style="21" customWidth="1"/>
    <col min="11594" max="11594" width="9.140625" style="21" customWidth="1"/>
    <col min="11595" max="11597" width="5.7109375" style="21" customWidth="1"/>
    <col min="11598" max="11598" width="7.7109375" style="21" customWidth="1"/>
    <col min="11599" max="11761" width="9.140625" style="21"/>
    <col min="11762" max="11762" width="3.7109375" style="21" customWidth="1"/>
    <col min="11763" max="11763" width="20.140625" style="21" customWidth="1"/>
    <col min="11764" max="11848" width="4.7109375" style="21" customWidth="1"/>
    <col min="11849" max="11849" width="7.7109375" style="21" customWidth="1"/>
    <col min="11850" max="11850" width="9.140625" style="21" customWidth="1"/>
    <col min="11851" max="11853" width="5.7109375" style="21" customWidth="1"/>
    <col min="11854" max="11854" width="7.7109375" style="21" customWidth="1"/>
    <col min="11855" max="12017" width="9.140625" style="21"/>
    <col min="12018" max="12018" width="3.7109375" style="21" customWidth="1"/>
    <col min="12019" max="12019" width="20.140625" style="21" customWidth="1"/>
    <col min="12020" max="12104" width="4.7109375" style="21" customWidth="1"/>
    <col min="12105" max="12105" width="7.7109375" style="21" customWidth="1"/>
    <col min="12106" max="12106" width="9.140625" style="21" customWidth="1"/>
    <col min="12107" max="12109" width="5.7109375" style="21" customWidth="1"/>
    <col min="12110" max="12110" width="7.7109375" style="21" customWidth="1"/>
    <col min="12111" max="12273" width="9.140625" style="21"/>
    <col min="12274" max="12274" width="3.7109375" style="21" customWidth="1"/>
    <col min="12275" max="12275" width="20.140625" style="21" customWidth="1"/>
    <col min="12276" max="12360" width="4.7109375" style="21" customWidth="1"/>
    <col min="12361" max="12361" width="7.7109375" style="21" customWidth="1"/>
    <col min="12362" max="12362" width="9.140625" style="21" customWidth="1"/>
    <col min="12363" max="12365" width="5.7109375" style="21" customWidth="1"/>
    <col min="12366" max="12366" width="7.7109375" style="21" customWidth="1"/>
    <col min="12367" max="12529" width="9.140625" style="21"/>
    <col min="12530" max="12530" width="3.7109375" style="21" customWidth="1"/>
    <col min="12531" max="12531" width="20.140625" style="21" customWidth="1"/>
    <col min="12532" max="12616" width="4.7109375" style="21" customWidth="1"/>
    <col min="12617" max="12617" width="7.7109375" style="21" customWidth="1"/>
    <col min="12618" max="12618" width="9.140625" style="21" customWidth="1"/>
    <col min="12619" max="12621" width="5.7109375" style="21" customWidth="1"/>
    <col min="12622" max="12622" width="7.7109375" style="21" customWidth="1"/>
    <col min="12623" max="12785" width="9.140625" style="21"/>
    <col min="12786" max="12786" width="3.7109375" style="21" customWidth="1"/>
    <col min="12787" max="12787" width="20.140625" style="21" customWidth="1"/>
    <col min="12788" max="12872" width="4.7109375" style="21" customWidth="1"/>
    <col min="12873" max="12873" width="7.7109375" style="21" customWidth="1"/>
    <col min="12874" max="12874" width="9.140625" style="21" customWidth="1"/>
    <col min="12875" max="12877" width="5.7109375" style="21" customWidth="1"/>
    <col min="12878" max="12878" width="7.7109375" style="21" customWidth="1"/>
    <col min="12879" max="13041" width="9.140625" style="21"/>
    <col min="13042" max="13042" width="3.7109375" style="21" customWidth="1"/>
    <col min="13043" max="13043" width="20.140625" style="21" customWidth="1"/>
    <col min="13044" max="13128" width="4.7109375" style="21" customWidth="1"/>
    <col min="13129" max="13129" width="7.7109375" style="21" customWidth="1"/>
    <col min="13130" max="13130" width="9.140625" style="21" customWidth="1"/>
    <col min="13131" max="13133" width="5.7109375" style="21" customWidth="1"/>
    <col min="13134" max="13134" width="7.7109375" style="21" customWidth="1"/>
    <col min="13135" max="13297" width="9.140625" style="21"/>
    <col min="13298" max="13298" width="3.7109375" style="21" customWidth="1"/>
    <col min="13299" max="13299" width="20.140625" style="21" customWidth="1"/>
    <col min="13300" max="13384" width="4.7109375" style="21" customWidth="1"/>
    <col min="13385" max="13385" width="7.7109375" style="21" customWidth="1"/>
    <col min="13386" max="13386" width="9.140625" style="21" customWidth="1"/>
    <col min="13387" max="13389" width="5.7109375" style="21" customWidth="1"/>
    <col min="13390" max="13390" width="7.7109375" style="21" customWidth="1"/>
    <col min="13391" max="13553" width="9.140625" style="21"/>
    <col min="13554" max="13554" width="3.7109375" style="21" customWidth="1"/>
    <col min="13555" max="13555" width="20.140625" style="21" customWidth="1"/>
    <col min="13556" max="13640" width="4.7109375" style="21" customWidth="1"/>
    <col min="13641" max="13641" width="7.7109375" style="21" customWidth="1"/>
    <col min="13642" max="13642" width="9.140625" style="21" customWidth="1"/>
    <col min="13643" max="13645" width="5.7109375" style="21" customWidth="1"/>
    <col min="13646" max="13646" width="7.7109375" style="21" customWidth="1"/>
    <col min="13647" max="13809" width="9.140625" style="21"/>
    <col min="13810" max="13810" width="3.7109375" style="21" customWidth="1"/>
    <col min="13811" max="13811" width="20.140625" style="21" customWidth="1"/>
    <col min="13812" max="13896" width="4.7109375" style="21" customWidth="1"/>
    <col min="13897" max="13897" width="7.7109375" style="21" customWidth="1"/>
    <col min="13898" max="13898" width="9.140625" style="21" customWidth="1"/>
    <col min="13899" max="13901" width="5.7109375" style="21" customWidth="1"/>
    <col min="13902" max="13902" width="7.7109375" style="21" customWidth="1"/>
    <col min="13903" max="14065" width="9.140625" style="21"/>
    <col min="14066" max="14066" width="3.7109375" style="21" customWidth="1"/>
    <col min="14067" max="14067" width="20.140625" style="21" customWidth="1"/>
    <col min="14068" max="14152" width="4.7109375" style="21" customWidth="1"/>
    <col min="14153" max="14153" width="7.7109375" style="21" customWidth="1"/>
    <col min="14154" max="14154" width="9.140625" style="21" customWidth="1"/>
    <col min="14155" max="14157" width="5.7109375" style="21" customWidth="1"/>
    <col min="14158" max="14158" width="7.7109375" style="21" customWidth="1"/>
    <col min="14159" max="14321" width="9.140625" style="21"/>
    <col min="14322" max="14322" width="3.7109375" style="21" customWidth="1"/>
    <col min="14323" max="14323" width="20.140625" style="21" customWidth="1"/>
    <col min="14324" max="14408" width="4.7109375" style="21" customWidth="1"/>
    <col min="14409" max="14409" width="7.7109375" style="21" customWidth="1"/>
    <col min="14410" max="14410" width="9.140625" style="21" customWidth="1"/>
    <col min="14411" max="14413" width="5.7109375" style="21" customWidth="1"/>
    <col min="14414" max="14414" width="7.7109375" style="21" customWidth="1"/>
    <col min="14415" max="14577" width="9.140625" style="21"/>
    <col min="14578" max="14578" width="3.7109375" style="21" customWidth="1"/>
    <col min="14579" max="14579" width="20.140625" style="21" customWidth="1"/>
    <col min="14580" max="14664" width="4.7109375" style="21" customWidth="1"/>
    <col min="14665" max="14665" width="7.7109375" style="21" customWidth="1"/>
    <col min="14666" max="14666" width="9.140625" style="21" customWidth="1"/>
    <col min="14667" max="14669" width="5.7109375" style="21" customWidth="1"/>
    <col min="14670" max="14670" width="7.7109375" style="21" customWidth="1"/>
    <col min="14671" max="14833" width="9.140625" style="21"/>
    <col min="14834" max="14834" width="3.7109375" style="21" customWidth="1"/>
    <col min="14835" max="14835" width="20.140625" style="21" customWidth="1"/>
    <col min="14836" max="14920" width="4.7109375" style="21" customWidth="1"/>
    <col min="14921" max="14921" width="7.7109375" style="21" customWidth="1"/>
    <col min="14922" max="14922" width="9.140625" style="21" customWidth="1"/>
    <col min="14923" max="14925" width="5.7109375" style="21" customWidth="1"/>
    <col min="14926" max="14926" width="7.7109375" style="21" customWidth="1"/>
    <col min="14927" max="15089" width="9.140625" style="21"/>
    <col min="15090" max="15090" width="3.7109375" style="21" customWidth="1"/>
    <col min="15091" max="15091" width="20.140625" style="21" customWidth="1"/>
    <col min="15092" max="15176" width="4.7109375" style="21" customWidth="1"/>
    <col min="15177" max="15177" width="7.7109375" style="21" customWidth="1"/>
    <col min="15178" max="15178" width="9.140625" style="21" customWidth="1"/>
    <col min="15179" max="15181" width="5.7109375" style="21" customWidth="1"/>
    <col min="15182" max="15182" width="7.7109375" style="21" customWidth="1"/>
    <col min="15183" max="15345" width="9.140625" style="21"/>
    <col min="15346" max="15346" width="3.7109375" style="21" customWidth="1"/>
    <col min="15347" max="15347" width="20.140625" style="21" customWidth="1"/>
    <col min="15348" max="15432" width="4.7109375" style="21" customWidth="1"/>
    <col min="15433" max="15433" width="7.7109375" style="21" customWidth="1"/>
    <col min="15434" max="15434" width="9.140625" style="21" customWidth="1"/>
    <col min="15435" max="15437" width="5.7109375" style="21" customWidth="1"/>
    <col min="15438" max="15438" width="7.7109375" style="21" customWidth="1"/>
    <col min="15439" max="15601" width="9.140625" style="21"/>
    <col min="15602" max="15602" width="3.7109375" style="21" customWidth="1"/>
    <col min="15603" max="15603" width="20.140625" style="21" customWidth="1"/>
    <col min="15604" max="15688" width="4.7109375" style="21" customWidth="1"/>
    <col min="15689" max="15689" width="7.7109375" style="21" customWidth="1"/>
    <col min="15690" max="15690" width="9.140625" style="21" customWidth="1"/>
    <col min="15691" max="15693" width="5.7109375" style="21" customWidth="1"/>
    <col min="15694" max="15694" width="7.7109375" style="21" customWidth="1"/>
    <col min="15695" max="15857" width="9.140625" style="21"/>
    <col min="15858" max="15858" width="3.7109375" style="21" customWidth="1"/>
    <col min="15859" max="15859" width="20.140625" style="21" customWidth="1"/>
    <col min="15860" max="15944" width="4.7109375" style="21" customWidth="1"/>
    <col min="15945" max="15945" width="7.7109375" style="21" customWidth="1"/>
    <col min="15946" max="15946" width="9.140625" style="21" customWidth="1"/>
    <col min="15947" max="15949" width="5.7109375" style="21" customWidth="1"/>
    <col min="15950" max="15950" width="7.7109375" style="21" customWidth="1"/>
    <col min="15951" max="16113" width="9.140625" style="21"/>
    <col min="16114" max="16114" width="3.7109375" style="21" customWidth="1"/>
    <col min="16115" max="16115" width="20.140625" style="21" customWidth="1"/>
    <col min="16116" max="16200" width="4.7109375" style="21" customWidth="1"/>
    <col min="16201" max="16201" width="7.7109375" style="21" customWidth="1"/>
    <col min="16202" max="16202" width="9.140625" style="21" customWidth="1"/>
    <col min="16203" max="16205" width="5.7109375" style="21" customWidth="1"/>
    <col min="16206" max="16206" width="7.7109375" style="21" customWidth="1"/>
    <col min="16207" max="16384" width="9.140625" style="21"/>
  </cols>
  <sheetData>
    <row r="1" spans="1:79" ht="90" customHeight="1" thickBot="1">
      <c r="A1" s="186" t="s">
        <v>43</v>
      </c>
      <c r="B1" s="188" t="s">
        <v>44</v>
      </c>
      <c r="C1" s="190" t="s">
        <v>64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2" t="s">
        <v>45</v>
      </c>
      <c r="BU1" s="184" t="s">
        <v>46</v>
      </c>
      <c r="BV1" s="184" t="s">
        <v>47</v>
      </c>
      <c r="BW1" s="184" t="s">
        <v>48</v>
      </c>
      <c r="BX1" s="184" t="s">
        <v>49</v>
      </c>
      <c r="BY1" s="184" t="s">
        <v>50</v>
      </c>
      <c r="BZ1" s="184" t="s">
        <v>51</v>
      </c>
    </row>
    <row r="2" spans="1:79" ht="15" customHeight="1" thickBot="1">
      <c r="A2" s="187"/>
      <c r="B2" s="189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>
        <v>31</v>
      </c>
      <c r="AH2" s="23">
        <v>32</v>
      </c>
      <c r="AI2" s="23">
        <v>33</v>
      </c>
      <c r="AJ2" s="23">
        <v>34</v>
      </c>
      <c r="AK2" s="23">
        <v>35</v>
      </c>
      <c r="AL2" s="23">
        <v>36</v>
      </c>
      <c r="AM2" s="23">
        <v>37</v>
      </c>
      <c r="AN2" s="23">
        <v>38</v>
      </c>
      <c r="AO2" s="23">
        <v>39</v>
      </c>
      <c r="AP2" s="23">
        <v>40</v>
      </c>
      <c r="AQ2" s="23">
        <v>41</v>
      </c>
      <c r="AR2" s="23">
        <v>42</v>
      </c>
      <c r="AS2" s="23">
        <v>43</v>
      </c>
      <c r="AT2" s="23">
        <v>44</v>
      </c>
      <c r="AU2" s="23">
        <v>45</v>
      </c>
      <c r="AV2" s="23">
        <v>46</v>
      </c>
      <c r="AW2" s="23">
        <v>47</v>
      </c>
      <c r="AX2" s="23">
        <v>48</v>
      </c>
      <c r="AY2" s="23">
        <v>49</v>
      </c>
      <c r="AZ2" s="23">
        <v>50</v>
      </c>
      <c r="BA2" s="23">
        <v>51</v>
      </c>
      <c r="BB2" s="23">
        <v>52</v>
      </c>
      <c r="BC2" s="23">
        <v>53</v>
      </c>
      <c r="BD2" s="23">
        <v>54</v>
      </c>
      <c r="BE2" s="23">
        <v>55</v>
      </c>
      <c r="BF2" s="23">
        <v>56</v>
      </c>
      <c r="BG2" s="23">
        <v>57</v>
      </c>
      <c r="BH2" s="23">
        <v>58</v>
      </c>
      <c r="BI2" s="23">
        <v>59</v>
      </c>
      <c r="BJ2" s="23">
        <v>60</v>
      </c>
      <c r="BK2" s="23">
        <v>61</v>
      </c>
      <c r="BL2" s="23">
        <v>62</v>
      </c>
      <c r="BM2" s="23">
        <v>63</v>
      </c>
      <c r="BN2" s="23">
        <v>64</v>
      </c>
      <c r="BO2" s="23">
        <v>65</v>
      </c>
      <c r="BP2" s="23">
        <v>66</v>
      </c>
      <c r="BQ2" s="23">
        <v>67</v>
      </c>
      <c r="BR2" s="23">
        <v>68</v>
      </c>
      <c r="BS2" s="23">
        <v>69</v>
      </c>
      <c r="BT2" s="193"/>
      <c r="BU2" s="185"/>
      <c r="BV2" s="185"/>
      <c r="BW2" s="185"/>
      <c r="BX2" s="185"/>
      <c r="BY2" s="185"/>
      <c r="BZ2" s="185"/>
    </row>
    <row r="3" spans="1:79" s="33" customFormat="1" ht="29.25" customHeight="1" thickBot="1">
      <c r="A3" s="24" t="s">
        <v>52</v>
      </c>
      <c r="B3" s="25" t="s">
        <v>54</v>
      </c>
      <c r="C3" s="26">
        <v>438</v>
      </c>
      <c r="D3" s="27">
        <v>448</v>
      </c>
      <c r="E3" s="46">
        <v>454</v>
      </c>
      <c r="F3" s="27">
        <v>433</v>
      </c>
      <c r="G3" s="27">
        <v>437</v>
      </c>
      <c r="H3" s="46">
        <v>492</v>
      </c>
      <c r="I3" s="27">
        <v>460</v>
      </c>
      <c r="J3" s="27">
        <v>409</v>
      </c>
      <c r="K3" s="27">
        <v>477</v>
      </c>
      <c r="L3" s="27">
        <v>408</v>
      </c>
      <c r="M3" s="46">
        <v>474</v>
      </c>
      <c r="N3" s="27">
        <v>433</v>
      </c>
      <c r="O3" s="27">
        <v>464</v>
      </c>
      <c r="P3" s="27">
        <v>429</v>
      </c>
      <c r="Q3" s="27">
        <v>407</v>
      </c>
      <c r="R3" s="27">
        <v>442</v>
      </c>
      <c r="S3" s="27">
        <v>519</v>
      </c>
      <c r="T3" s="27">
        <v>430</v>
      </c>
      <c r="U3" s="27">
        <v>447</v>
      </c>
      <c r="V3" s="27">
        <v>391</v>
      </c>
      <c r="W3" s="27">
        <v>431</v>
      </c>
      <c r="X3" s="27">
        <v>488</v>
      </c>
      <c r="Y3" s="27">
        <v>455</v>
      </c>
      <c r="Z3" s="27">
        <v>460</v>
      </c>
      <c r="AA3" s="27">
        <v>522</v>
      </c>
      <c r="AB3" s="27">
        <v>443</v>
      </c>
      <c r="AC3" s="27">
        <v>480</v>
      </c>
      <c r="AD3" s="27">
        <v>484</v>
      </c>
      <c r="AE3" s="85">
        <v>499</v>
      </c>
      <c r="AF3" s="34">
        <v>464</v>
      </c>
      <c r="AG3" s="34">
        <v>417</v>
      </c>
      <c r="AH3" s="34">
        <v>474</v>
      </c>
      <c r="AI3" s="34">
        <v>387</v>
      </c>
      <c r="AJ3" s="34">
        <v>470</v>
      </c>
      <c r="AK3" s="34">
        <v>418</v>
      </c>
      <c r="AL3" s="34">
        <v>433</v>
      </c>
      <c r="AM3" s="34">
        <v>549</v>
      </c>
      <c r="AN3" s="34">
        <v>487</v>
      </c>
      <c r="AO3" s="34">
        <v>510</v>
      </c>
      <c r="AP3" s="34">
        <v>407</v>
      </c>
      <c r="AQ3" s="34">
        <v>445</v>
      </c>
      <c r="AR3" s="34">
        <v>444</v>
      </c>
      <c r="AS3" s="85">
        <v>456</v>
      </c>
      <c r="AT3" s="34">
        <v>481</v>
      </c>
      <c r="AU3" s="34">
        <v>434</v>
      </c>
      <c r="AV3" s="34">
        <v>389</v>
      </c>
      <c r="AW3" s="34">
        <v>379</v>
      </c>
      <c r="AX3" s="34">
        <v>392</v>
      </c>
      <c r="AY3" s="85">
        <v>449</v>
      </c>
      <c r="AZ3" s="34">
        <v>369</v>
      </c>
      <c r="BA3" s="34">
        <v>395</v>
      </c>
      <c r="BB3" s="34">
        <v>381</v>
      </c>
      <c r="BC3" s="34">
        <v>466</v>
      </c>
      <c r="BD3" s="85">
        <v>499</v>
      </c>
      <c r="BE3" s="34">
        <v>426</v>
      </c>
      <c r="BF3" s="34">
        <v>438</v>
      </c>
      <c r="BG3" s="34">
        <v>411</v>
      </c>
      <c r="BH3" s="34">
        <v>437</v>
      </c>
      <c r="BI3" s="34">
        <v>394</v>
      </c>
      <c r="BJ3" s="34">
        <v>426</v>
      </c>
      <c r="BK3" s="34">
        <v>454</v>
      </c>
      <c r="BL3" s="34">
        <v>413</v>
      </c>
      <c r="BM3" s="34">
        <v>446</v>
      </c>
      <c r="BN3" s="85">
        <v>495</v>
      </c>
      <c r="BO3" s="34">
        <v>493</v>
      </c>
      <c r="BP3" s="34">
        <v>473</v>
      </c>
      <c r="BQ3" s="85">
        <v>498</v>
      </c>
      <c r="BR3" s="34">
        <v>419</v>
      </c>
      <c r="BS3" s="34">
        <v>473</v>
      </c>
      <c r="BT3" s="35">
        <f t="shared" ref="BT3:BT8" si="0">COUNTA(C3:BS3)</f>
        <v>69</v>
      </c>
      <c r="BU3" s="28">
        <f t="shared" ref="BU3:BU8" si="1">SUM(C3:BS3)</f>
        <v>30845</v>
      </c>
      <c r="BV3" s="29">
        <f>BU3/BT3</f>
        <v>447.02898550724638</v>
      </c>
      <c r="BW3" s="30">
        <v>64</v>
      </c>
      <c r="BX3" s="30">
        <v>0</v>
      </c>
      <c r="BY3" s="30">
        <f>BT3-BW3-BX3</f>
        <v>5</v>
      </c>
      <c r="BZ3" s="31">
        <f t="shared" ref="BZ3:BZ8" si="2">2*BW3+1*BX3</f>
        <v>128</v>
      </c>
      <c r="CA3" s="32"/>
    </row>
    <row r="4" spans="1:79" s="33" customFormat="1" ht="30" customHeight="1" thickBot="1">
      <c r="A4" s="24" t="s">
        <v>53</v>
      </c>
      <c r="B4" s="25" t="s">
        <v>58</v>
      </c>
      <c r="C4" s="26">
        <v>412</v>
      </c>
      <c r="D4" s="27">
        <v>436</v>
      </c>
      <c r="E4" s="27">
        <v>392</v>
      </c>
      <c r="F4" s="27">
        <v>427</v>
      </c>
      <c r="G4" s="46">
        <v>454</v>
      </c>
      <c r="H4" s="27">
        <v>390</v>
      </c>
      <c r="I4" s="27">
        <v>403</v>
      </c>
      <c r="J4" s="27">
        <v>362</v>
      </c>
      <c r="K4" s="27">
        <v>341</v>
      </c>
      <c r="L4" s="27">
        <v>368</v>
      </c>
      <c r="M4" s="27">
        <v>406</v>
      </c>
      <c r="N4" s="27">
        <v>412</v>
      </c>
      <c r="O4" s="27">
        <v>401</v>
      </c>
      <c r="P4" s="27">
        <v>348</v>
      </c>
      <c r="Q4" s="27">
        <v>331</v>
      </c>
      <c r="R4" s="27">
        <v>418</v>
      </c>
      <c r="S4" s="27">
        <v>408</v>
      </c>
      <c r="T4" s="27">
        <v>352</v>
      </c>
      <c r="U4" s="27">
        <v>452</v>
      </c>
      <c r="V4" s="27">
        <v>422</v>
      </c>
      <c r="W4" s="27">
        <v>391</v>
      </c>
      <c r="X4" s="27">
        <v>395</v>
      </c>
      <c r="Y4" s="27">
        <v>383</v>
      </c>
      <c r="Z4" s="27">
        <v>382</v>
      </c>
      <c r="AA4" s="27">
        <v>381</v>
      </c>
      <c r="AB4" s="27">
        <v>0</v>
      </c>
      <c r="AC4" s="27">
        <v>423</v>
      </c>
      <c r="AD4" s="27">
        <v>359</v>
      </c>
      <c r="AE4" s="34">
        <v>360</v>
      </c>
      <c r="AF4" s="34">
        <v>399</v>
      </c>
      <c r="AG4" s="34">
        <v>412</v>
      </c>
      <c r="AH4" s="34">
        <v>345</v>
      </c>
      <c r="AI4" s="34">
        <v>474</v>
      </c>
      <c r="AJ4" s="85">
        <v>485</v>
      </c>
      <c r="AK4" s="34">
        <v>454</v>
      </c>
      <c r="AL4" s="34">
        <v>377</v>
      </c>
      <c r="AM4" s="34">
        <v>366</v>
      </c>
      <c r="AN4" s="34">
        <v>430</v>
      </c>
      <c r="AO4" s="34">
        <v>383</v>
      </c>
      <c r="AP4" s="34">
        <v>392</v>
      </c>
      <c r="AQ4" s="34">
        <v>410</v>
      </c>
      <c r="AR4" s="34">
        <v>337</v>
      </c>
      <c r="AS4" s="34">
        <v>394</v>
      </c>
      <c r="AT4" s="34">
        <v>448</v>
      </c>
      <c r="AU4" s="34">
        <v>409</v>
      </c>
      <c r="AV4" s="34">
        <v>350</v>
      </c>
      <c r="AW4" s="34">
        <v>438</v>
      </c>
      <c r="AX4" s="34">
        <v>377</v>
      </c>
      <c r="AY4" s="34">
        <v>356</v>
      </c>
      <c r="AZ4" s="34">
        <v>382</v>
      </c>
      <c r="BA4" s="34">
        <v>411</v>
      </c>
      <c r="BB4" s="34">
        <v>409</v>
      </c>
      <c r="BC4" s="34">
        <v>487</v>
      </c>
      <c r="BD4" s="34">
        <v>385</v>
      </c>
      <c r="BE4" s="34">
        <v>396</v>
      </c>
      <c r="BF4" s="34">
        <v>443</v>
      </c>
      <c r="BG4" s="34">
        <v>493</v>
      </c>
      <c r="BH4" s="85">
        <v>486</v>
      </c>
      <c r="BI4" s="34">
        <v>401</v>
      </c>
      <c r="BJ4" s="34">
        <v>436</v>
      </c>
      <c r="BK4" s="34">
        <v>326</v>
      </c>
      <c r="BL4" s="34">
        <v>445</v>
      </c>
      <c r="BM4" s="34">
        <v>377</v>
      </c>
      <c r="BN4" s="34">
        <v>387</v>
      </c>
      <c r="BO4" s="34">
        <v>364</v>
      </c>
      <c r="BP4" s="34">
        <v>400</v>
      </c>
      <c r="BQ4" s="34">
        <v>414</v>
      </c>
      <c r="BR4" s="34">
        <v>433</v>
      </c>
      <c r="BS4" s="34">
        <v>407</v>
      </c>
      <c r="BT4" s="45">
        <v>68</v>
      </c>
      <c r="BU4" s="28">
        <f t="shared" si="1"/>
        <v>27327</v>
      </c>
      <c r="BV4" s="29">
        <f>BU4/(BT4)</f>
        <v>401.86764705882354</v>
      </c>
      <c r="BW4" s="30">
        <v>53</v>
      </c>
      <c r="BX4" s="30">
        <v>2</v>
      </c>
      <c r="BY4" s="30">
        <f>BT4-BX4-BW4</f>
        <v>13</v>
      </c>
      <c r="BZ4" s="31">
        <f t="shared" si="2"/>
        <v>108</v>
      </c>
    </row>
    <row r="5" spans="1:79" s="33" customFormat="1" ht="30" customHeight="1" thickBot="1">
      <c r="A5" s="36" t="s">
        <v>55</v>
      </c>
      <c r="B5" s="25" t="s">
        <v>60</v>
      </c>
      <c r="C5" s="26">
        <v>340</v>
      </c>
      <c r="D5" s="27">
        <v>336</v>
      </c>
      <c r="E5" s="27">
        <v>365</v>
      </c>
      <c r="F5" s="27">
        <v>327</v>
      </c>
      <c r="G5" s="27">
        <v>390</v>
      </c>
      <c r="H5" s="27">
        <v>330</v>
      </c>
      <c r="I5" s="27">
        <v>272</v>
      </c>
      <c r="J5" s="27">
        <v>288</v>
      </c>
      <c r="K5" s="27">
        <v>373</v>
      </c>
      <c r="L5" s="27">
        <v>343</v>
      </c>
      <c r="M5" s="27">
        <v>345</v>
      </c>
      <c r="N5" s="27">
        <v>327</v>
      </c>
      <c r="O5" s="27">
        <v>342</v>
      </c>
      <c r="P5" s="27">
        <v>360</v>
      </c>
      <c r="Q5" s="27">
        <v>330</v>
      </c>
      <c r="R5" s="27">
        <v>338</v>
      </c>
      <c r="S5" s="27">
        <v>356</v>
      </c>
      <c r="T5" s="27">
        <v>269</v>
      </c>
      <c r="U5" s="27">
        <v>334</v>
      </c>
      <c r="V5" s="27">
        <v>350</v>
      </c>
      <c r="W5" s="27">
        <v>320</v>
      </c>
      <c r="X5" s="27">
        <v>289</v>
      </c>
      <c r="Y5" s="27">
        <v>264</v>
      </c>
      <c r="Z5" s="27">
        <v>383</v>
      </c>
      <c r="AA5" s="27">
        <v>369</v>
      </c>
      <c r="AB5" s="27">
        <v>362</v>
      </c>
      <c r="AC5" s="27">
        <v>321</v>
      </c>
      <c r="AD5" s="27">
        <v>345</v>
      </c>
      <c r="AE5" s="27">
        <v>337</v>
      </c>
      <c r="AF5" s="27">
        <v>345</v>
      </c>
      <c r="AG5" s="27">
        <v>339</v>
      </c>
      <c r="AH5" s="27">
        <v>380</v>
      </c>
      <c r="AI5" s="27">
        <v>343</v>
      </c>
      <c r="AJ5" s="27">
        <v>313</v>
      </c>
      <c r="AK5" s="27">
        <v>322</v>
      </c>
      <c r="AL5" s="27">
        <v>367</v>
      </c>
      <c r="AM5" s="27">
        <v>342</v>
      </c>
      <c r="AN5" s="27">
        <v>315</v>
      </c>
      <c r="AO5" s="27">
        <v>312</v>
      </c>
      <c r="AP5" s="27">
        <v>317</v>
      </c>
      <c r="AQ5" s="27">
        <v>294</v>
      </c>
      <c r="AR5" s="27">
        <v>394</v>
      </c>
      <c r="AS5" s="27">
        <v>319</v>
      </c>
      <c r="AT5" s="27">
        <v>353</v>
      </c>
      <c r="AU5" s="27">
        <v>299</v>
      </c>
      <c r="AV5" s="27">
        <v>348</v>
      </c>
      <c r="AW5" s="27">
        <v>397</v>
      </c>
      <c r="AX5" s="27">
        <v>352</v>
      </c>
      <c r="AY5" s="27">
        <v>335</v>
      </c>
      <c r="AZ5" s="27">
        <v>297</v>
      </c>
      <c r="BA5" s="27">
        <v>310</v>
      </c>
      <c r="BB5" s="27">
        <v>320</v>
      </c>
      <c r="BC5" s="27">
        <v>427</v>
      </c>
      <c r="BD5" s="27">
        <v>354</v>
      </c>
      <c r="BE5" s="27">
        <v>329</v>
      </c>
      <c r="BF5" s="27">
        <v>340</v>
      </c>
      <c r="BG5" s="27">
        <v>317</v>
      </c>
      <c r="BH5" s="27">
        <v>391</v>
      </c>
      <c r="BI5" s="27">
        <v>440</v>
      </c>
      <c r="BJ5" s="27">
        <v>423</v>
      </c>
      <c r="BK5" s="27">
        <v>400</v>
      </c>
      <c r="BL5" s="27">
        <v>445</v>
      </c>
      <c r="BM5" s="27">
        <v>427</v>
      </c>
      <c r="BN5" s="27">
        <v>429</v>
      </c>
      <c r="BO5" s="27">
        <v>394</v>
      </c>
      <c r="BP5" s="27">
        <v>411</v>
      </c>
      <c r="BQ5" s="27">
        <v>354</v>
      </c>
      <c r="BR5" s="27">
        <v>379</v>
      </c>
      <c r="BS5" s="27">
        <v>397</v>
      </c>
      <c r="BT5" s="44">
        <f t="shared" si="0"/>
        <v>69</v>
      </c>
      <c r="BU5" s="28">
        <f t="shared" si="1"/>
        <v>24075</v>
      </c>
      <c r="BV5" s="29">
        <f>BU5/BT5</f>
        <v>348.91304347826087</v>
      </c>
      <c r="BW5" s="30">
        <v>34</v>
      </c>
      <c r="BX5" s="30">
        <v>2</v>
      </c>
      <c r="BY5" s="30">
        <f>BT5-BX5-BW5</f>
        <v>33</v>
      </c>
      <c r="BZ5" s="31">
        <f t="shared" si="2"/>
        <v>70</v>
      </c>
    </row>
    <row r="6" spans="1:79" s="33" customFormat="1" ht="30" customHeight="1" thickBot="1">
      <c r="A6" s="36" t="s">
        <v>56</v>
      </c>
      <c r="B6" s="39" t="s">
        <v>62</v>
      </c>
      <c r="C6" s="40">
        <v>296</v>
      </c>
      <c r="D6" s="38">
        <v>288</v>
      </c>
      <c r="E6" s="38">
        <v>302</v>
      </c>
      <c r="F6" s="38">
        <v>311</v>
      </c>
      <c r="G6" s="38">
        <v>257</v>
      </c>
      <c r="H6" s="38">
        <v>287</v>
      </c>
      <c r="I6" s="38">
        <v>286</v>
      </c>
      <c r="J6" s="38">
        <v>278</v>
      </c>
      <c r="K6" s="38">
        <v>353</v>
      </c>
      <c r="L6" s="38">
        <v>272</v>
      </c>
      <c r="M6" s="38">
        <v>348</v>
      </c>
      <c r="N6" s="38">
        <v>291</v>
      </c>
      <c r="O6" s="38">
        <v>320</v>
      </c>
      <c r="P6" s="38">
        <v>316</v>
      </c>
      <c r="Q6" s="38">
        <v>324</v>
      </c>
      <c r="R6" s="38">
        <v>273</v>
      </c>
      <c r="S6" s="38">
        <v>277</v>
      </c>
      <c r="T6" s="38">
        <v>309</v>
      </c>
      <c r="U6" s="38">
        <v>273</v>
      </c>
      <c r="V6" s="38">
        <v>313</v>
      </c>
      <c r="W6" s="38">
        <v>326</v>
      </c>
      <c r="X6" s="38">
        <v>319</v>
      </c>
      <c r="Y6" s="38">
        <v>299</v>
      </c>
      <c r="Z6" s="38">
        <v>353</v>
      </c>
      <c r="AA6" s="38">
        <v>349</v>
      </c>
      <c r="AB6" s="38">
        <v>337</v>
      </c>
      <c r="AC6" s="38">
        <v>296</v>
      </c>
      <c r="AD6" s="38">
        <v>311</v>
      </c>
      <c r="AE6" s="38">
        <v>288</v>
      </c>
      <c r="AF6" s="38">
        <v>349</v>
      </c>
      <c r="AG6" s="38">
        <v>321</v>
      </c>
      <c r="AH6" s="38">
        <v>285</v>
      </c>
      <c r="AI6" s="38">
        <v>342</v>
      </c>
      <c r="AJ6" s="38">
        <v>380</v>
      </c>
      <c r="AK6" s="38">
        <v>272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357</v>
      </c>
      <c r="AR6" s="38">
        <v>324</v>
      </c>
      <c r="AS6" s="38">
        <v>306</v>
      </c>
      <c r="AT6" s="38">
        <v>306</v>
      </c>
      <c r="AU6" s="38">
        <v>357</v>
      </c>
      <c r="AV6" s="38">
        <v>288</v>
      </c>
      <c r="AW6" s="38">
        <v>375</v>
      </c>
      <c r="AX6" s="38">
        <v>313</v>
      </c>
      <c r="AY6" s="38">
        <v>330</v>
      </c>
      <c r="AZ6" s="38">
        <v>349</v>
      </c>
      <c r="BA6" s="38">
        <v>326</v>
      </c>
      <c r="BB6" s="38">
        <v>358</v>
      </c>
      <c r="BC6" s="38">
        <v>289</v>
      </c>
      <c r="BD6" s="38">
        <v>309</v>
      </c>
      <c r="BE6" s="38">
        <v>304</v>
      </c>
      <c r="BF6" s="38">
        <v>290</v>
      </c>
      <c r="BG6" s="38">
        <v>333</v>
      </c>
      <c r="BH6" s="38">
        <v>329</v>
      </c>
      <c r="BI6" s="38">
        <v>390</v>
      </c>
      <c r="BJ6" s="38">
        <v>380</v>
      </c>
      <c r="BK6" s="38">
        <v>324</v>
      </c>
      <c r="BL6" s="38">
        <v>341</v>
      </c>
      <c r="BM6" s="38">
        <v>316</v>
      </c>
      <c r="BN6" s="38">
        <v>324</v>
      </c>
      <c r="BO6" s="38">
        <v>356</v>
      </c>
      <c r="BP6" s="38">
        <v>297</v>
      </c>
      <c r="BQ6" s="38">
        <v>366</v>
      </c>
      <c r="BR6" s="38">
        <v>320</v>
      </c>
      <c r="BS6" s="38">
        <v>279</v>
      </c>
      <c r="BT6" s="41">
        <v>64</v>
      </c>
      <c r="BU6" s="42">
        <f t="shared" si="1"/>
        <v>20337</v>
      </c>
      <c r="BV6" s="43">
        <f>BU6/(BT6)</f>
        <v>317.765625</v>
      </c>
      <c r="BW6" s="30">
        <v>16</v>
      </c>
      <c r="BX6" s="30">
        <v>0</v>
      </c>
      <c r="BY6" s="30">
        <f>BT6-BX6-BW6</f>
        <v>48</v>
      </c>
      <c r="BZ6" s="31">
        <f t="shared" si="2"/>
        <v>32</v>
      </c>
    </row>
    <row r="7" spans="1:79" s="33" customFormat="1" ht="30" customHeight="1" thickBot="1">
      <c r="A7" s="24" t="s">
        <v>57</v>
      </c>
      <c r="B7" s="160" t="s">
        <v>63</v>
      </c>
      <c r="C7" s="162">
        <v>280</v>
      </c>
      <c r="D7" s="34">
        <v>337</v>
      </c>
      <c r="E7" s="34">
        <v>280</v>
      </c>
      <c r="F7" s="34">
        <v>281</v>
      </c>
      <c r="G7" s="34">
        <v>310</v>
      </c>
      <c r="H7" s="34">
        <v>248</v>
      </c>
      <c r="I7" s="34">
        <v>280</v>
      </c>
      <c r="J7" s="34">
        <v>328</v>
      </c>
      <c r="K7" s="34">
        <v>296</v>
      </c>
      <c r="L7" s="34">
        <v>296</v>
      </c>
      <c r="M7" s="34">
        <v>307</v>
      </c>
      <c r="N7" s="34">
        <v>369</v>
      </c>
      <c r="O7" s="34">
        <v>274</v>
      </c>
      <c r="P7" s="34">
        <v>289</v>
      </c>
      <c r="Q7" s="34">
        <v>348</v>
      </c>
      <c r="R7" s="34">
        <v>320</v>
      </c>
      <c r="S7" s="34">
        <v>307</v>
      </c>
      <c r="T7" s="34">
        <v>249</v>
      </c>
      <c r="U7" s="34">
        <v>356</v>
      </c>
      <c r="V7" s="34">
        <v>286</v>
      </c>
      <c r="W7" s="34">
        <v>300</v>
      </c>
      <c r="X7" s="34">
        <v>289</v>
      </c>
      <c r="Y7" s="34">
        <v>361</v>
      </c>
      <c r="Z7" s="34">
        <v>245</v>
      </c>
      <c r="AA7" s="34">
        <v>282</v>
      </c>
      <c r="AB7" s="34">
        <v>287</v>
      </c>
      <c r="AC7" s="34">
        <v>269</v>
      </c>
      <c r="AD7" s="34">
        <v>323</v>
      </c>
      <c r="AE7" s="34">
        <v>255</v>
      </c>
      <c r="AF7" s="34">
        <v>283</v>
      </c>
      <c r="AG7" s="164">
        <v>275</v>
      </c>
      <c r="AH7" s="164">
        <v>344</v>
      </c>
      <c r="AI7" s="164">
        <v>303</v>
      </c>
      <c r="AJ7" s="164">
        <v>320</v>
      </c>
      <c r="AK7" s="164">
        <v>261</v>
      </c>
      <c r="AL7" s="164">
        <v>298</v>
      </c>
      <c r="AM7" s="164">
        <v>266</v>
      </c>
      <c r="AN7" s="164">
        <v>259</v>
      </c>
      <c r="AO7" s="164">
        <v>312</v>
      </c>
      <c r="AP7" s="164">
        <v>290</v>
      </c>
      <c r="AQ7" s="164">
        <v>278</v>
      </c>
      <c r="AR7" s="164">
        <v>300</v>
      </c>
      <c r="AS7" s="164">
        <v>295</v>
      </c>
      <c r="AT7" s="164">
        <v>310</v>
      </c>
      <c r="AU7" s="164">
        <v>324</v>
      </c>
      <c r="AV7" s="164">
        <v>304</v>
      </c>
      <c r="AW7" s="164">
        <v>331</v>
      </c>
      <c r="AX7" s="164">
        <v>336</v>
      </c>
      <c r="AY7" s="164">
        <v>337</v>
      </c>
      <c r="AZ7" s="164">
        <v>302</v>
      </c>
      <c r="BA7" s="164">
        <v>296</v>
      </c>
      <c r="BB7" s="164">
        <v>0</v>
      </c>
      <c r="BC7" s="164">
        <v>302</v>
      </c>
      <c r="BD7" s="164">
        <v>287</v>
      </c>
      <c r="BE7" s="164">
        <v>290</v>
      </c>
      <c r="BF7" s="164">
        <v>0</v>
      </c>
      <c r="BG7" s="164">
        <v>0</v>
      </c>
      <c r="BH7" s="164">
        <v>355</v>
      </c>
      <c r="BI7" s="164">
        <v>335</v>
      </c>
      <c r="BJ7" s="164">
        <v>299</v>
      </c>
      <c r="BK7" s="164">
        <v>295</v>
      </c>
      <c r="BL7" s="164">
        <v>384</v>
      </c>
      <c r="BM7" s="164">
        <v>314</v>
      </c>
      <c r="BN7" s="164">
        <v>281</v>
      </c>
      <c r="BO7" s="164">
        <v>287</v>
      </c>
      <c r="BP7" s="164">
        <v>300</v>
      </c>
      <c r="BQ7" s="164">
        <v>309</v>
      </c>
      <c r="BR7" s="164">
        <v>306</v>
      </c>
      <c r="BS7" s="164">
        <v>307</v>
      </c>
      <c r="BT7" s="44">
        <v>66</v>
      </c>
      <c r="BU7" s="167">
        <f t="shared" si="1"/>
        <v>19927</v>
      </c>
      <c r="BV7" s="169">
        <f>BU7/(BT7)</f>
        <v>301.92424242424244</v>
      </c>
      <c r="BW7" s="30">
        <v>15</v>
      </c>
      <c r="BX7" s="30">
        <v>0</v>
      </c>
      <c r="BY7" s="30">
        <f>BT7-BX7-BW7</f>
        <v>51</v>
      </c>
      <c r="BZ7" s="31">
        <f t="shared" si="2"/>
        <v>30</v>
      </c>
    </row>
    <row r="8" spans="1:79" ht="30" customHeight="1" thickBot="1">
      <c r="A8" s="37" t="s">
        <v>59</v>
      </c>
      <c r="B8" s="159" t="s">
        <v>61</v>
      </c>
      <c r="C8" s="161">
        <v>378</v>
      </c>
      <c r="D8" s="163">
        <v>437</v>
      </c>
      <c r="E8" s="163">
        <v>360</v>
      </c>
      <c r="F8" s="163">
        <v>450</v>
      </c>
      <c r="G8" s="163">
        <v>289</v>
      </c>
      <c r="H8" s="163">
        <v>391</v>
      </c>
      <c r="I8" s="163">
        <v>400</v>
      </c>
      <c r="J8" s="163">
        <v>373</v>
      </c>
      <c r="K8" s="163">
        <v>320</v>
      </c>
      <c r="L8" s="163">
        <v>351</v>
      </c>
      <c r="M8" s="163">
        <v>375</v>
      </c>
      <c r="N8" s="163">
        <v>356</v>
      </c>
      <c r="O8" s="163">
        <v>356</v>
      </c>
      <c r="P8" s="163">
        <v>385</v>
      </c>
      <c r="Q8" s="163">
        <v>334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367</v>
      </c>
      <c r="X8" s="163">
        <v>362</v>
      </c>
      <c r="Y8" s="163">
        <v>448</v>
      </c>
      <c r="Z8" s="163">
        <v>368</v>
      </c>
      <c r="AA8" s="163">
        <v>459</v>
      </c>
      <c r="AB8" s="163">
        <v>0</v>
      </c>
      <c r="AC8" s="163">
        <v>0</v>
      </c>
      <c r="AD8" s="163">
        <v>0</v>
      </c>
      <c r="AE8" s="163">
        <v>0</v>
      </c>
      <c r="AF8" s="163">
        <v>0</v>
      </c>
      <c r="AG8" s="163">
        <v>0</v>
      </c>
      <c r="AH8" s="163">
        <v>0</v>
      </c>
      <c r="AI8" s="163">
        <v>0</v>
      </c>
      <c r="AJ8" s="163">
        <v>0</v>
      </c>
      <c r="AK8" s="163">
        <v>0</v>
      </c>
      <c r="AL8" s="163">
        <v>0</v>
      </c>
      <c r="AM8" s="163">
        <v>0</v>
      </c>
      <c r="AN8" s="163">
        <v>0</v>
      </c>
      <c r="AO8" s="163">
        <v>0</v>
      </c>
      <c r="AP8" s="163">
        <v>0</v>
      </c>
      <c r="AQ8" s="163">
        <v>0</v>
      </c>
      <c r="AR8" s="163">
        <v>0</v>
      </c>
      <c r="AS8" s="163">
        <v>0</v>
      </c>
      <c r="AT8" s="163">
        <v>0</v>
      </c>
      <c r="AU8" s="163">
        <v>0</v>
      </c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5">
        <f t="shared" si="0"/>
        <v>45</v>
      </c>
      <c r="BU8" s="166">
        <f t="shared" si="1"/>
        <v>7559</v>
      </c>
      <c r="BV8" s="168">
        <f>BU8/(BT8-25)</f>
        <v>377.95</v>
      </c>
      <c r="BW8" s="127">
        <v>13</v>
      </c>
      <c r="BX8" s="127">
        <v>0</v>
      </c>
      <c r="BY8" s="127">
        <f>BT8-BX8-BW8</f>
        <v>32</v>
      </c>
      <c r="BZ8" s="128">
        <f t="shared" si="2"/>
        <v>26</v>
      </c>
    </row>
    <row r="9" spans="1:79" ht="37.5" customHeight="1">
      <c r="BT9" s="157">
        <f>SUM(BT3:BT8)</f>
        <v>381</v>
      </c>
      <c r="BU9" s="158"/>
      <c r="BV9" s="158"/>
      <c r="BW9" s="157">
        <f>SUM(BW3:BW8)</f>
        <v>195</v>
      </c>
      <c r="BX9" s="157">
        <f>SUM(BX3:BX8)</f>
        <v>4</v>
      </c>
      <c r="BY9" s="157">
        <f>SUM(BY3:BY8)</f>
        <v>182</v>
      </c>
      <c r="BZ9" s="157">
        <f>BW9+BX9+BY9</f>
        <v>381</v>
      </c>
    </row>
    <row r="10" spans="1:79">
      <c r="BV10" s="75"/>
      <c r="BW10" s="75"/>
    </row>
  </sheetData>
  <sortState ref="B3:CB8">
    <sortCondition descending="1" ref="BZ3:BZ8"/>
  </sortState>
  <mergeCells count="10">
    <mergeCell ref="BW1:BW2"/>
    <mergeCell ref="BX1:BX2"/>
    <mergeCell ref="BY1:BY2"/>
    <mergeCell ref="BZ1:BZ2"/>
    <mergeCell ref="A1:A2"/>
    <mergeCell ref="B1:B2"/>
    <mergeCell ref="C1:BS1"/>
    <mergeCell ref="BT1:BT2"/>
    <mergeCell ref="BU1:BU2"/>
    <mergeCell ref="BV1:BV2"/>
  </mergeCells>
  <conditionalFormatting sqref="C3:BT8">
    <cfRule type="cellIs" dxfId="8" priority="23" stopIfTrue="1" operator="greaterThan">
      <formula>500</formula>
    </cfRule>
    <cfRule type="cellIs" dxfId="7" priority="24" stopIfTrue="1" operator="greaterThan">
      <formula>500</formula>
    </cfRule>
  </conditionalFormatting>
  <conditionalFormatting sqref="C3:BS8">
    <cfRule type="cellIs" dxfId="6" priority="21" stopIfTrue="1" operator="greaterThan">
      <formula>499</formula>
    </cfRule>
    <cfRule type="cellIs" dxfId="5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1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2"/>
  <sheetViews>
    <sheetView topLeftCell="A124" workbookViewId="0">
      <selection activeCell="P138" sqref="P138"/>
    </sheetView>
  </sheetViews>
  <sheetFormatPr defaultRowHeight="15"/>
  <cols>
    <col min="1" max="1" width="6.5703125" customWidth="1"/>
    <col min="2" max="2" width="11.85546875" customWidth="1"/>
    <col min="3" max="3" width="12.5703125" customWidth="1"/>
    <col min="4" max="4" width="8" customWidth="1"/>
    <col min="5" max="5" width="11.42578125" customWidth="1"/>
    <col min="6" max="6" width="5.7109375" customWidth="1"/>
    <col min="7" max="7" width="10.42578125" customWidth="1"/>
    <col min="8" max="8" width="10.7109375" customWidth="1"/>
    <col min="9" max="9" width="8" customWidth="1"/>
    <col min="10" max="10" width="11.85546875" customWidth="1"/>
    <col min="11" max="11" width="13.7109375" customWidth="1"/>
    <col min="12" max="12" width="2" customWidth="1"/>
    <col min="14" max="14" width="1.42578125" customWidth="1"/>
    <col min="16" max="16" width="2.140625" customWidth="1"/>
  </cols>
  <sheetData>
    <row r="1" spans="1:10" ht="15.75" thickBot="1"/>
    <row r="2" spans="1:10" ht="36" customHeight="1" thickBot="1">
      <c r="A2" s="199" t="s">
        <v>27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ht="15.75" thickBot="1">
      <c r="A3" s="194" t="s">
        <v>0</v>
      </c>
      <c r="B3" s="195"/>
      <c r="C3" s="195"/>
      <c r="D3" s="195"/>
      <c r="E3" s="195"/>
      <c r="F3" s="195"/>
      <c r="G3" s="195"/>
      <c r="H3" s="195"/>
      <c r="I3" s="195"/>
      <c r="J3" s="196"/>
    </row>
    <row r="4" spans="1:10" ht="16.5" thickTop="1" thickBot="1">
      <c r="A4" s="197" t="s">
        <v>1</v>
      </c>
      <c r="B4" s="198"/>
      <c r="C4" s="1" t="s">
        <v>2</v>
      </c>
      <c r="D4" s="1"/>
      <c r="E4" s="1" t="s">
        <v>3</v>
      </c>
      <c r="F4" s="2"/>
      <c r="G4" s="3"/>
      <c r="H4" s="1" t="s">
        <v>4</v>
      </c>
      <c r="I4" s="1"/>
      <c r="J4" s="1" t="s">
        <v>5</v>
      </c>
    </row>
    <row r="5" spans="1:10" ht="16.5" thickTop="1" thickBot="1">
      <c r="A5" s="4">
        <v>0.75</v>
      </c>
      <c r="B5" s="5" t="s">
        <v>6</v>
      </c>
      <c r="C5" s="6" t="s">
        <v>7</v>
      </c>
      <c r="D5" s="7" t="s">
        <v>28</v>
      </c>
      <c r="E5" s="8" t="s">
        <v>8</v>
      </c>
      <c r="F5" s="9"/>
      <c r="G5" s="5" t="s">
        <v>9</v>
      </c>
      <c r="H5" s="10" t="s">
        <v>10</v>
      </c>
      <c r="I5" s="7" t="s">
        <v>29</v>
      </c>
      <c r="J5" s="11" t="s">
        <v>11</v>
      </c>
    </row>
    <row r="6" spans="1:10" ht="15.75" thickBot="1">
      <c r="A6" s="12">
        <v>0.78125</v>
      </c>
      <c r="B6" s="13" t="s">
        <v>12</v>
      </c>
      <c r="C6" s="14" t="s">
        <v>13</v>
      </c>
      <c r="D6" s="15" t="s">
        <v>30</v>
      </c>
      <c r="E6" s="10" t="s">
        <v>10</v>
      </c>
      <c r="F6" s="9"/>
      <c r="G6" s="13" t="s">
        <v>14</v>
      </c>
      <c r="H6" s="8" t="s">
        <v>8</v>
      </c>
      <c r="I6" s="15" t="s">
        <v>31</v>
      </c>
      <c r="J6" s="16" t="s">
        <v>15</v>
      </c>
    </row>
    <row r="7" spans="1:10" ht="15.75" thickBot="1">
      <c r="A7" s="4">
        <v>0.8125</v>
      </c>
      <c r="B7" s="5" t="s">
        <v>16</v>
      </c>
      <c r="C7" s="11" t="s">
        <v>11</v>
      </c>
      <c r="D7" s="17" t="s">
        <v>32</v>
      </c>
      <c r="E7" s="16" t="s">
        <v>15</v>
      </c>
      <c r="F7" s="9"/>
      <c r="G7" s="5" t="s">
        <v>17</v>
      </c>
      <c r="H7" s="6" t="s">
        <v>7</v>
      </c>
      <c r="I7" s="7" t="s">
        <v>33</v>
      </c>
      <c r="J7" s="10" t="s">
        <v>10</v>
      </c>
    </row>
    <row r="8" spans="1:10" ht="15.75" thickBot="1">
      <c r="A8" s="12">
        <v>0.83333333333333337</v>
      </c>
      <c r="B8" s="13" t="s">
        <v>18</v>
      </c>
      <c r="C8" s="16" t="s">
        <v>15</v>
      </c>
      <c r="D8" s="15" t="s">
        <v>34</v>
      </c>
      <c r="E8" s="6" t="s">
        <v>7</v>
      </c>
      <c r="F8" s="9"/>
      <c r="G8" s="13" t="s">
        <v>19</v>
      </c>
      <c r="H8" s="14" t="s">
        <v>13</v>
      </c>
      <c r="I8" s="15" t="s">
        <v>35</v>
      </c>
      <c r="J8" s="11" t="s">
        <v>11</v>
      </c>
    </row>
    <row r="9" spans="1:10" ht="15.75" thickBot="1">
      <c r="A9" s="4">
        <v>0.85416666666666663</v>
      </c>
      <c r="B9" s="5" t="s">
        <v>20</v>
      </c>
      <c r="C9" s="10" t="s">
        <v>10</v>
      </c>
      <c r="D9" s="7" t="s">
        <v>36</v>
      </c>
      <c r="E9" s="8" t="s">
        <v>8</v>
      </c>
      <c r="F9" s="9"/>
      <c r="G9" s="5" t="s">
        <v>21</v>
      </c>
      <c r="H9" s="16" t="s">
        <v>15</v>
      </c>
      <c r="I9" s="17" t="s">
        <v>37</v>
      </c>
      <c r="J9" s="14" t="s">
        <v>13</v>
      </c>
    </row>
    <row r="10" spans="1:10" ht="15.75" thickBot="1">
      <c r="A10" s="12">
        <v>0.875</v>
      </c>
      <c r="B10" s="13" t="s">
        <v>22</v>
      </c>
      <c r="C10" s="8" t="s">
        <v>8</v>
      </c>
      <c r="D10" s="15" t="s">
        <v>38</v>
      </c>
      <c r="E10" s="14" t="s">
        <v>13</v>
      </c>
      <c r="F10" s="9"/>
      <c r="G10" s="13" t="s">
        <v>23</v>
      </c>
      <c r="H10" s="11" t="s">
        <v>11</v>
      </c>
      <c r="I10" s="15" t="s">
        <v>39</v>
      </c>
      <c r="J10" s="6" t="s">
        <v>7</v>
      </c>
    </row>
    <row r="11" spans="1:10" ht="15.75" thickBot="1">
      <c r="A11" s="4">
        <v>0.89583333333333337</v>
      </c>
      <c r="B11" s="5" t="s">
        <v>24</v>
      </c>
      <c r="C11" s="16" t="s">
        <v>15</v>
      </c>
      <c r="D11" s="7" t="s">
        <v>40</v>
      </c>
      <c r="E11" s="10" t="s">
        <v>10</v>
      </c>
      <c r="F11" s="9"/>
      <c r="G11" s="5" t="s">
        <v>25</v>
      </c>
      <c r="H11" s="6" t="s">
        <v>7</v>
      </c>
      <c r="I11" s="17" t="s">
        <v>41</v>
      </c>
      <c r="J11" s="14" t="s">
        <v>13</v>
      </c>
    </row>
    <row r="12" spans="1:10" ht="15.75" thickBot="1">
      <c r="A12" s="12">
        <v>0.91666666666666663</v>
      </c>
      <c r="B12" s="13" t="s">
        <v>26</v>
      </c>
      <c r="C12" s="8" t="s">
        <v>8</v>
      </c>
      <c r="D12" s="15" t="s">
        <v>42</v>
      </c>
      <c r="E12" s="11" t="s">
        <v>11</v>
      </c>
      <c r="F12" s="9"/>
      <c r="G12" s="13"/>
      <c r="H12" s="18"/>
      <c r="I12" s="19"/>
      <c r="J12" s="20"/>
    </row>
    <row r="13" spans="1:10" ht="15.75" thickBot="1"/>
    <row r="14" spans="1:10" ht="15.75" thickBot="1">
      <c r="A14" s="194" t="s">
        <v>65</v>
      </c>
      <c r="B14" s="195"/>
      <c r="C14" s="195"/>
      <c r="D14" s="195"/>
      <c r="E14" s="195"/>
      <c r="F14" s="195"/>
      <c r="G14" s="195"/>
      <c r="H14" s="195"/>
      <c r="I14" s="195"/>
      <c r="J14" s="196"/>
    </row>
    <row r="15" spans="1:10" ht="16.5" thickTop="1" thickBot="1">
      <c r="A15" s="197" t="s">
        <v>1</v>
      </c>
      <c r="B15" s="198"/>
      <c r="C15" s="1" t="s">
        <v>2</v>
      </c>
      <c r="D15" s="1"/>
      <c r="E15" s="1" t="s">
        <v>3</v>
      </c>
      <c r="F15" s="2"/>
      <c r="G15" s="3"/>
      <c r="H15" s="1" t="s">
        <v>4</v>
      </c>
      <c r="I15" s="1"/>
      <c r="J15" s="1" t="s">
        <v>5</v>
      </c>
    </row>
    <row r="16" spans="1:10" ht="16.5" thickTop="1" thickBot="1">
      <c r="A16" s="4">
        <v>0.75</v>
      </c>
      <c r="B16" s="5" t="s">
        <v>6</v>
      </c>
      <c r="C16" s="14" t="s">
        <v>13</v>
      </c>
      <c r="D16" s="17" t="s">
        <v>100</v>
      </c>
      <c r="E16" s="10" t="s">
        <v>10</v>
      </c>
      <c r="F16" s="9"/>
      <c r="G16" s="5" t="s">
        <v>9</v>
      </c>
      <c r="H16" s="8" t="s">
        <v>8</v>
      </c>
      <c r="I16" s="17" t="s">
        <v>101</v>
      </c>
      <c r="J16" s="16" t="s">
        <v>15</v>
      </c>
    </row>
    <row r="17" spans="1:10" ht="15.75" thickBot="1">
      <c r="A17" s="12">
        <v>0.78125</v>
      </c>
      <c r="B17" s="13" t="s">
        <v>12</v>
      </c>
      <c r="C17" s="11" t="s">
        <v>11</v>
      </c>
      <c r="D17" s="76" t="s">
        <v>103</v>
      </c>
      <c r="E17" s="16" t="s">
        <v>15</v>
      </c>
      <c r="F17" s="9"/>
      <c r="G17" s="13" t="s">
        <v>14</v>
      </c>
      <c r="H17" s="6" t="s">
        <v>7</v>
      </c>
      <c r="I17" s="76" t="s">
        <v>104</v>
      </c>
      <c r="J17" s="10" t="s">
        <v>10</v>
      </c>
    </row>
    <row r="18" spans="1:10" ht="15.75" thickBot="1">
      <c r="A18" s="4">
        <v>0.8125</v>
      </c>
      <c r="B18" s="5" t="s">
        <v>16</v>
      </c>
      <c r="C18" s="16" t="s">
        <v>15</v>
      </c>
      <c r="D18" s="17" t="s">
        <v>105</v>
      </c>
      <c r="E18" s="6" t="s">
        <v>7</v>
      </c>
      <c r="F18" s="9"/>
      <c r="G18" s="5" t="s">
        <v>17</v>
      </c>
      <c r="H18" s="14" t="s">
        <v>13</v>
      </c>
      <c r="I18" s="17" t="s">
        <v>99</v>
      </c>
      <c r="J18" s="11" t="s">
        <v>11</v>
      </c>
    </row>
    <row r="19" spans="1:10" ht="15.75" thickBot="1">
      <c r="A19" s="12">
        <v>0.83333333333333337</v>
      </c>
      <c r="B19" s="13" t="s">
        <v>18</v>
      </c>
      <c r="C19" s="10" t="s">
        <v>10</v>
      </c>
      <c r="D19" s="76" t="s">
        <v>106</v>
      </c>
      <c r="E19" s="8" t="s">
        <v>8</v>
      </c>
      <c r="F19" s="9"/>
      <c r="G19" s="13" t="s">
        <v>19</v>
      </c>
      <c r="H19" s="16" t="s">
        <v>15</v>
      </c>
      <c r="I19" s="76" t="s">
        <v>107</v>
      </c>
      <c r="J19" s="14" t="s">
        <v>13</v>
      </c>
    </row>
    <row r="20" spans="1:10" ht="15.75" thickBot="1">
      <c r="A20" s="4">
        <v>0.85416666666666663</v>
      </c>
      <c r="B20" s="5" t="s">
        <v>20</v>
      </c>
      <c r="C20" s="8" t="s">
        <v>8</v>
      </c>
      <c r="D20" s="17" t="s">
        <v>109</v>
      </c>
      <c r="E20" s="14" t="s">
        <v>13</v>
      </c>
      <c r="F20" s="9"/>
      <c r="G20" s="5" t="s">
        <v>21</v>
      </c>
      <c r="H20" s="11" t="s">
        <v>11</v>
      </c>
      <c r="I20" s="17" t="s">
        <v>110</v>
      </c>
      <c r="J20" s="6" t="s">
        <v>7</v>
      </c>
    </row>
    <row r="21" spans="1:10" ht="15.75" thickBot="1">
      <c r="A21" s="12">
        <v>0.875</v>
      </c>
      <c r="B21" s="13" t="s">
        <v>22</v>
      </c>
      <c r="C21" s="11" t="s">
        <v>11</v>
      </c>
      <c r="D21" s="76" t="s">
        <v>111</v>
      </c>
      <c r="E21" s="10" t="s">
        <v>10</v>
      </c>
      <c r="F21" s="9"/>
      <c r="G21" s="13" t="s">
        <v>23</v>
      </c>
      <c r="H21" s="6" t="s">
        <v>7</v>
      </c>
      <c r="I21" s="76" t="s">
        <v>112</v>
      </c>
      <c r="J21" s="8" t="s">
        <v>8</v>
      </c>
    </row>
    <row r="22" spans="1:10" ht="15.75" thickBot="1">
      <c r="A22" s="4">
        <v>0.89583333333333337</v>
      </c>
      <c r="B22" s="5" t="s">
        <v>24</v>
      </c>
      <c r="C22" s="8" t="s">
        <v>8</v>
      </c>
      <c r="D22" s="17" t="s">
        <v>113</v>
      </c>
      <c r="E22" s="11" t="s">
        <v>11</v>
      </c>
      <c r="F22" s="9"/>
      <c r="G22" s="5" t="s">
        <v>25</v>
      </c>
      <c r="H22" s="10" t="s">
        <v>10</v>
      </c>
      <c r="I22" s="17" t="s">
        <v>114</v>
      </c>
      <c r="J22" s="16" t="s">
        <v>15</v>
      </c>
    </row>
    <row r="23" spans="1:10" ht="15.75" thickBot="1">
      <c r="A23" s="12">
        <v>0.91666666666666663</v>
      </c>
      <c r="B23" s="13" t="s">
        <v>26</v>
      </c>
      <c r="C23" s="6" t="s">
        <v>7</v>
      </c>
      <c r="D23" s="76" t="s">
        <v>115</v>
      </c>
      <c r="E23" s="14" t="s">
        <v>13</v>
      </c>
      <c r="F23" s="9"/>
      <c r="G23" s="13"/>
      <c r="H23" s="18"/>
      <c r="I23" s="19"/>
      <c r="J23" s="20"/>
    </row>
    <row r="24" spans="1:10" ht="15.75" thickBot="1"/>
    <row r="25" spans="1:10" ht="15.75" thickBot="1">
      <c r="A25" s="194" t="s">
        <v>116</v>
      </c>
      <c r="B25" s="195"/>
      <c r="C25" s="195"/>
      <c r="D25" s="195"/>
      <c r="E25" s="195"/>
      <c r="F25" s="195"/>
      <c r="G25" s="195"/>
      <c r="H25" s="195"/>
      <c r="I25" s="195"/>
      <c r="J25" s="196"/>
    </row>
    <row r="26" spans="1:10" ht="16.5" thickTop="1" thickBot="1">
      <c r="A26" s="197" t="s">
        <v>1</v>
      </c>
      <c r="B26" s="198"/>
      <c r="C26" s="1" t="s">
        <v>2</v>
      </c>
      <c r="D26" s="1"/>
      <c r="E26" s="1" t="s">
        <v>3</v>
      </c>
      <c r="F26" s="2"/>
      <c r="G26" s="3"/>
      <c r="H26" s="1" t="s">
        <v>4</v>
      </c>
      <c r="I26" s="1"/>
      <c r="J26" s="1" t="s">
        <v>5</v>
      </c>
    </row>
    <row r="27" spans="1:10" ht="16.5" thickTop="1" thickBot="1">
      <c r="A27" s="4">
        <v>0.75</v>
      </c>
      <c r="B27" s="5" t="s">
        <v>6</v>
      </c>
      <c r="C27" s="11" t="s">
        <v>11</v>
      </c>
      <c r="D27" s="17" t="s">
        <v>117</v>
      </c>
      <c r="E27" s="16" t="s">
        <v>15</v>
      </c>
      <c r="F27" s="9"/>
      <c r="G27" s="5" t="s">
        <v>9</v>
      </c>
      <c r="H27" s="8" t="s">
        <v>8</v>
      </c>
      <c r="I27" s="17" t="s">
        <v>118</v>
      </c>
      <c r="J27" s="14" t="s">
        <v>13</v>
      </c>
    </row>
    <row r="28" spans="1:10" ht="15.75" thickBot="1">
      <c r="A28" s="12">
        <v>0.78125</v>
      </c>
      <c r="B28" s="13" t="s">
        <v>12</v>
      </c>
      <c r="C28" s="6" t="s">
        <v>7</v>
      </c>
      <c r="D28" s="76" t="s">
        <v>119</v>
      </c>
      <c r="E28" s="10" t="s">
        <v>10</v>
      </c>
      <c r="F28" s="9"/>
      <c r="G28" s="13" t="s">
        <v>14</v>
      </c>
      <c r="H28" s="14" t="s">
        <v>13</v>
      </c>
      <c r="I28" s="76" t="s">
        <v>121</v>
      </c>
      <c r="J28" s="11" t="s">
        <v>11</v>
      </c>
    </row>
    <row r="29" spans="1:10" ht="15.75" thickBot="1">
      <c r="A29" s="4">
        <v>0.8125</v>
      </c>
      <c r="B29" s="5" t="s">
        <v>16</v>
      </c>
      <c r="C29" s="10" t="s">
        <v>10</v>
      </c>
      <c r="D29" s="17" t="s">
        <v>122</v>
      </c>
      <c r="E29" s="8" t="s">
        <v>8</v>
      </c>
      <c r="F29" s="9"/>
      <c r="G29" s="5" t="s">
        <v>17</v>
      </c>
      <c r="H29" s="11" t="s">
        <v>11</v>
      </c>
      <c r="I29" s="17" t="s">
        <v>123</v>
      </c>
      <c r="J29" s="6" t="s">
        <v>7</v>
      </c>
    </row>
    <row r="30" spans="1:10" ht="15.75" thickBot="1">
      <c r="A30" s="12">
        <v>0.83333333333333337</v>
      </c>
      <c r="B30" s="13" t="s">
        <v>18</v>
      </c>
      <c r="C30" s="14" t="s">
        <v>13</v>
      </c>
      <c r="D30" s="76" t="s">
        <v>124</v>
      </c>
      <c r="E30" s="6" t="s">
        <v>7</v>
      </c>
      <c r="F30" s="9"/>
      <c r="G30" s="13" t="s">
        <v>19</v>
      </c>
      <c r="H30" s="10" t="s">
        <v>10</v>
      </c>
      <c r="I30" s="76" t="s">
        <v>125</v>
      </c>
      <c r="J30" s="16" t="s">
        <v>15</v>
      </c>
    </row>
    <row r="31" spans="1:10" ht="15.75" thickBot="1">
      <c r="A31" s="4">
        <v>0.85416666666666663</v>
      </c>
      <c r="B31" s="5" t="s">
        <v>20</v>
      </c>
      <c r="C31" s="11" t="s">
        <v>11</v>
      </c>
      <c r="D31" s="17" t="s">
        <v>126</v>
      </c>
      <c r="E31" s="10" t="s">
        <v>10</v>
      </c>
      <c r="F31" s="9"/>
      <c r="G31" s="5" t="s">
        <v>21</v>
      </c>
      <c r="H31" s="16" t="s">
        <v>15</v>
      </c>
      <c r="I31" s="17" t="s">
        <v>127</v>
      </c>
      <c r="J31" s="6" t="s">
        <v>7</v>
      </c>
    </row>
    <row r="32" spans="1:10" ht="15.75" thickBot="1">
      <c r="A32" s="12">
        <v>0.875</v>
      </c>
      <c r="B32" s="13" t="s">
        <v>22</v>
      </c>
      <c r="C32" s="16" t="s">
        <v>15</v>
      </c>
      <c r="D32" s="76" t="s">
        <v>128</v>
      </c>
      <c r="E32" s="14" t="s">
        <v>13</v>
      </c>
      <c r="F32" s="9"/>
      <c r="G32" s="13" t="s">
        <v>23</v>
      </c>
      <c r="H32" s="6" t="s">
        <v>7</v>
      </c>
      <c r="I32" s="76" t="s">
        <v>129</v>
      </c>
      <c r="J32" s="8" t="s">
        <v>8</v>
      </c>
    </row>
    <row r="33" spans="1:10" ht="15.75" thickBot="1">
      <c r="A33" s="4">
        <v>0.89583333333333337</v>
      </c>
      <c r="B33" s="5" t="s">
        <v>24</v>
      </c>
      <c r="C33" s="8" t="s">
        <v>8</v>
      </c>
      <c r="D33" s="17" t="s">
        <v>130</v>
      </c>
      <c r="E33" s="11" t="s">
        <v>11</v>
      </c>
      <c r="F33" s="9"/>
      <c r="G33" s="5" t="s">
        <v>25</v>
      </c>
      <c r="H33" s="14" t="s">
        <v>13</v>
      </c>
      <c r="I33" s="17" t="s">
        <v>131</v>
      </c>
      <c r="J33" s="10" t="s">
        <v>10</v>
      </c>
    </row>
    <row r="34" spans="1:10" ht="15.75" thickBot="1">
      <c r="A34" s="12">
        <v>0.91666666666666663</v>
      </c>
      <c r="B34" s="13" t="s">
        <v>26</v>
      </c>
      <c r="C34" s="16" t="s">
        <v>15</v>
      </c>
      <c r="D34" s="15" t="s">
        <v>132</v>
      </c>
      <c r="E34" s="8" t="s">
        <v>8</v>
      </c>
      <c r="F34" s="9"/>
      <c r="G34" s="13"/>
      <c r="H34" s="18"/>
      <c r="I34" s="19"/>
      <c r="J34" s="20"/>
    </row>
    <row r="35" spans="1:10" ht="15.75" thickBot="1"/>
    <row r="36" spans="1:10" ht="15.75" thickBot="1">
      <c r="A36" s="194" t="s">
        <v>133</v>
      </c>
      <c r="B36" s="195"/>
      <c r="C36" s="195"/>
      <c r="D36" s="195"/>
      <c r="E36" s="195"/>
      <c r="F36" s="195"/>
      <c r="G36" s="195"/>
      <c r="H36" s="195"/>
      <c r="I36" s="195"/>
      <c r="J36" s="196"/>
    </row>
    <row r="37" spans="1:10" ht="16.5" thickTop="1" thickBot="1">
      <c r="A37" s="197" t="s">
        <v>1</v>
      </c>
      <c r="B37" s="198"/>
      <c r="C37" s="1" t="s">
        <v>2</v>
      </c>
      <c r="D37" s="1"/>
      <c r="E37" s="1" t="s">
        <v>3</v>
      </c>
      <c r="F37" s="2"/>
      <c r="G37" s="3"/>
      <c r="H37" s="1" t="s">
        <v>4</v>
      </c>
      <c r="I37" s="1"/>
      <c r="J37" s="1" t="s">
        <v>5</v>
      </c>
    </row>
    <row r="38" spans="1:10" ht="16.5" thickTop="1" thickBot="1">
      <c r="A38" s="4">
        <v>0.66666666666666663</v>
      </c>
      <c r="B38" s="5" t="s">
        <v>6</v>
      </c>
      <c r="C38" s="16" t="s">
        <v>15</v>
      </c>
      <c r="D38" s="79" t="s">
        <v>136</v>
      </c>
      <c r="E38" s="8" t="s">
        <v>8</v>
      </c>
      <c r="F38" s="9"/>
      <c r="G38" s="5" t="s">
        <v>9</v>
      </c>
      <c r="H38" s="11" t="s">
        <v>11</v>
      </c>
      <c r="I38" s="17" t="s">
        <v>137</v>
      </c>
      <c r="J38" s="10" t="s">
        <v>10</v>
      </c>
    </row>
    <row r="39" spans="1:10" ht="15.75" thickBot="1">
      <c r="A39" s="12">
        <v>0.69791666666666663</v>
      </c>
      <c r="B39" s="13" t="s">
        <v>12</v>
      </c>
      <c r="C39" s="10" t="s">
        <v>10</v>
      </c>
      <c r="D39" s="15" t="s">
        <v>138</v>
      </c>
      <c r="E39" s="14" t="s">
        <v>13</v>
      </c>
      <c r="F39" s="9"/>
      <c r="G39" s="13" t="s">
        <v>14</v>
      </c>
      <c r="H39" s="6" t="s">
        <v>7</v>
      </c>
      <c r="I39" s="15" t="s">
        <v>139</v>
      </c>
      <c r="J39" s="11" t="s">
        <v>11</v>
      </c>
    </row>
    <row r="40" spans="1:10" ht="15.75" thickBot="1">
      <c r="A40" s="4">
        <v>0.72916666666666663</v>
      </c>
      <c r="B40" s="5" t="s">
        <v>16</v>
      </c>
      <c r="C40" s="14" t="s">
        <v>13</v>
      </c>
      <c r="D40" s="17" t="s">
        <v>140</v>
      </c>
      <c r="E40" s="16" t="s">
        <v>15</v>
      </c>
      <c r="F40" s="9"/>
      <c r="G40" s="5" t="s">
        <v>17</v>
      </c>
      <c r="H40" s="8" t="s">
        <v>8</v>
      </c>
      <c r="I40" s="79" t="s">
        <v>141</v>
      </c>
      <c r="J40" s="10" t="s">
        <v>10</v>
      </c>
    </row>
    <row r="41" spans="1:10" ht="15.75" thickBot="1">
      <c r="A41" s="12">
        <v>0.75</v>
      </c>
      <c r="B41" s="13" t="s">
        <v>18</v>
      </c>
      <c r="C41" s="6" t="s">
        <v>7</v>
      </c>
      <c r="D41" s="15" t="s">
        <v>142</v>
      </c>
      <c r="E41" s="14" t="s">
        <v>13</v>
      </c>
      <c r="F41" s="9"/>
      <c r="G41" s="13" t="s">
        <v>19</v>
      </c>
      <c r="H41" s="10" t="s">
        <v>10</v>
      </c>
      <c r="I41" s="15" t="s">
        <v>143</v>
      </c>
      <c r="J41" s="16" t="s">
        <v>15</v>
      </c>
    </row>
    <row r="42" spans="1:10" ht="15.75" thickBot="1">
      <c r="A42" s="4">
        <v>0.77083333333333337</v>
      </c>
      <c r="B42" s="5" t="s">
        <v>20</v>
      </c>
      <c r="C42" s="16" t="s">
        <v>15</v>
      </c>
      <c r="D42" s="17" t="s">
        <v>144</v>
      </c>
      <c r="E42" s="11" t="s">
        <v>11</v>
      </c>
      <c r="F42" s="9"/>
      <c r="G42" s="5" t="s">
        <v>21</v>
      </c>
      <c r="H42" s="14" t="s">
        <v>13</v>
      </c>
      <c r="I42" s="79" t="s">
        <v>145</v>
      </c>
      <c r="J42" s="8" t="s">
        <v>8</v>
      </c>
    </row>
    <row r="43" spans="1:10" ht="15.75" thickBot="1">
      <c r="A43" s="12">
        <v>0.79166666666666663</v>
      </c>
      <c r="B43" s="13" t="s">
        <v>22</v>
      </c>
      <c r="C43" s="6" t="s">
        <v>7</v>
      </c>
      <c r="D43" s="15" t="s">
        <v>146</v>
      </c>
      <c r="E43" s="10" t="s">
        <v>10</v>
      </c>
      <c r="F43" s="9"/>
      <c r="G43" s="13" t="s">
        <v>23</v>
      </c>
      <c r="H43" s="11" t="s">
        <v>11</v>
      </c>
      <c r="I43" s="15" t="s">
        <v>147</v>
      </c>
      <c r="J43" s="14" t="s">
        <v>13</v>
      </c>
    </row>
    <row r="44" spans="1:10" ht="15.75" thickBot="1">
      <c r="A44" s="4">
        <v>0.8125</v>
      </c>
      <c r="B44" s="5" t="s">
        <v>24</v>
      </c>
      <c r="C44" s="11" t="s">
        <v>11</v>
      </c>
      <c r="D44" s="79" t="s">
        <v>148</v>
      </c>
      <c r="E44" s="8" t="s">
        <v>8</v>
      </c>
      <c r="F44" s="9"/>
      <c r="G44" s="5" t="s">
        <v>25</v>
      </c>
      <c r="H44" s="16" t="s">
        <v>15</v>
      </c>
      <c r="I44" s="17" t="s">
        <v>149</v>
      </c>
      <c r="J44" s="6" t="s">
        <v>7</v>
      </c>
    </row>
    <row r="45" spans="1:10" ht="15.75" thickBot="1">
      <c r="A45" s="12">
        <v>0.83333333333333337</v>
      </c>
      <c r="B45" s="13" t="s">
        <v>26</v>
      </c>
      <c r="C45" s="8" t="s">
        <v>8</v>
      </c>
      <c r="D45" s="80" t="s">
        <v>150</v>
      </c>
      <c r="E45" s="6" t="s">
        <v>7</v>
      </c>
      <c r="F45" s="9"/>
      <c r="G45" s="13"/>
      <c r="H45" s="18"/>
      <c r="I45" s="19"/>
      <c r="J45" s="20"/>
    </row>
    <row r="46" spans="1:10" ht="15.75" thickBot="1"/>
    <row r="47" spans="1:10" ht="15.75" thickBot="1">
      <c r="A47" s="194" t="s">
        <v>134</v>
      </c>
      <c r="B47" s="195"/>
      <c r="C47" s="195"/>
      <c r="D47" s="195"/>
      <c r="E47" s="195"/>
      <c r="F47" s="195"/>
      <c r="G47" s="195"/>
      <c r="H47" s="195"/>
      <c r="I47" s="195"/>
      <c r="J47" s="196"/>
    </row>
    <row r="48" spans="1:10" ht="16.5" thickTop="1" thickBot="1">
      <c r="A48" s="197" t="s">
        <v>1</v>
      </c>
      <c r="B48" s="198"/>
      <c r="C48" s="1" t="s">
        <v>2</v>
      </c>
      <c r="D48" s="1"/>
      <c r="E48" s="1" t="s">
        <v>3</v>
      </c>
      <c r="F48" s="2"/>
      <c r="G48" s="3"/>
      <c r="H48" s="1" t="s">
        <v>4</v>
      </c>
      <c r="I48" s="1"/>
      <c r="J48" s="1" t="s">
        <v>5</v>
      </c>
    </row>
    <row r="49" spans="1:10" ht="16.5" thickTop="1" thickBot="1">
      <c r="A49" s="4">
        <v>0.75</v>
      </c>
      <c r="B49" s="5" t="s">
        <v>6</v>
      </c>
      <c r="C49" s="6" t="s">
        <v>7</v>
      </c>
      <c r="D49" s="7" t="s">
        <v>151</v>
      </c>
      <c r="E49" s="8" t="s">
        <v>8</v>
      </c>
      <c r="F49" s="9"/>
      <c r="G49" s="5" t="s">
        <v>9</v>
      </c>
      <c r="H49" s="10" t="s">
        <v>10</v>
      </c>
      <c r="I49" s="7" t="s">
        <v>152</v>
      </c>
      <c r="J49" s="11" t="s">
        <v>11</v>
      </c>
    </row>
    <row r="50" spans="1:10" ht="15.75" thickBot="1">
      <c r="A50" s="12">
        <v>0.78125</v>
      </c>
      <c r="B50" s="13" t="s">
        <v>12</v>
      </c>
      <c r="C50" s="14" t="s">
        <v>13</v>
      </c>
      <c r="D50" s="15" t="s">
        <v>153</v>
      </c>
      <c r="E50" s="10" t="s">
        <v>10</v>
      </c>
      <c r="F50" s="9"/>
      <c r="G50" s="13" t="s">
        <v>14</v>
      </c>
      <c r="H50" s="8" t="s">
        <v>8</v>
      </c>
      <c r="I50" s="15" t="s">
        <v>154</v>
      </c>
      <c r="J50" s="16" t="s">
        <v>15</v>
      </c>
    </row>
    <row r="51" spans="1:10" ht="15.75" thickBot="1">
      <c r="A51" s="4">
        <v>0.8125</v>
      </c>
      <c r="B51" s="5" t="s">
        <v>16</v>
      </c>
      <c r="C51" s="11" t="s">
        <v>11</v>
      </c>
      <c r="D51" s="17" t="s">
        <v>155</v>
      </c>
      <c r="E51" s="16" t="s">
        <v>15</v>
      </c>
      <c r="F51" s="9"/>
      <c r="G51" s="5" t="s">
        <v>17</v>
      </c>
      <c r="H51" s="6" t="s">
        <v>7</v>
      </c>
      <c r="I51" s="7" t="s">
        <v>156</v>
      </c>
      <c r="J51" s="10" t="s">
        <v>10</v>
      </c>
    </row>
    <row r="52" spans="1:10" ht="15.75" thickBot="1">
      <c r="A52" s="12">
        <v>0.83333333333333337</v>
      </c>
      <c r="B52" s="13" t="s">
        <v>18</v>
      </c>
      <c r="C52" s="16" t="s">
        <v>15</v>
      </c>
      <c r="D52" s="15" t="s">
        <v>157</v>
      </c>
      <c r="E52" s="6" t="s">
        <v>7</v>
      </c>
      <c r="F52" s="9"/>
      <c r="G52" s="13" t="s">
        <v>19</v>
      </c>
      <c r="H52" s="14" t="s">
        <v>13</v>
      </c>
      <c r="I52" s="15" t="s">
        <v>158</v>
      </c>
      <c r="J52" s="11" t="s">
        <v>11</v>
      </c>
    </row>
    <row r="53" spans="1:10" ht="15.75" thickBot="1">
      <c r="A53" s="4">
        <v>0.85416666666666663</v>
      </c>
      <c r="B53" s="5" t="s">
        <v>20</v>
      </c>
      <c r="C53" s="10" t="s">
        <v>10</v>
      </c>
      <c r="D53" s="7" t="s">
        <v>159</v>
      </c>
      <c r="E53" s="8" t="s">
        <v>8</v>
      </c>
      <c r="F53" s="9"/>
      <c r="G53" s="5" t="s">
        <v>21</v>
      </c>
      <c r="H53" s="16" t="s">
        <v>15</v>
      </c>
      <c r="I53" s="17" t="s">
        <v>160</v>
      </c>
      <c r="J53" s="14" t="s">
        <v>13</v>
      </c>
    </row>
    <row r="54" spans="1:10" ht="15.75" thickBot="1">
      <c r="A54" s="12">
        <v>0.875</v>
      </c>
      <c r="B54" s="13" t="s">
        <v>22</v>
      </c>
      <c r="C54" s="8" t="s">
        <v>8</v>
      </c>
      <c r="D54" s="15" t="s">
        <v>161</v>
      </c>
      <c r="E54" s="14" t="s">
        <v>13</v>
      </c>
      <c r="F54" s="9"/>
      <c r="G54" s="13" t="s">
        <v>23</v>
      </c>
      <c r="H54" s="11" t="s">
        <v>11</v>
      </c>
      <c r="I54" s="15" t="s">
        <v>162</v>
      </c>
      <c r="J54" s="6" t="s">
        <v>7</v>
      </c>
    </row>
    <row r="55" spans="1:10" ht="15.75" thickBot="1">
      <c r="A55" s="4">
        <v>0.89583333333333337</v>
      </c>
      <c r="B55" s="5" t="s">
        <v>24</v>
      </c>
      <c r="C55" s="16" t="s">
        <v>15</v>
      </c>
      <c r="D55" s="7" t="s">
        <v>163</v>
      </c>
      <c r="E55" s="10" t="s">
        <v>10</v>
      </c>
      <c r="F55" s="9"/>
      <c r="G55" s="5" t="s">
        <v>25</v>
      </c>
      <c r="H55" s="6" t="s">
        <v>7</v>
      </c>
      <c r="I55" s="17" t="s">
        <v>164</v>
      </c>
      <c r="J55" s="14" t="s">
        <v>13</v>
      </c>
    </row>
    <row r="56" spans="1:10" ht="15.75" thickBot="1">
      <c r="A56" s="12">
        <v>0.91666666666666663</v>
      </c>
      <c r="B56" s="13" t="s">
        <v>26</v>
      </c>
      <c r="C56" s="8" t="s">
        <v>8</v>
      </c>
      <c r="D56" s="15" t="s">
        <v>165</v>
      </c>
      <c r="E56" s="11" t="s">
        <v>11</v>
      </c>
      <c r="F56" s="9"/>
      <c r="G56" s="13"/>
      <c r="H56" s="18"/>
      <c r="I56" s="19"/>
      <c r="J56" s="20"/>
    </row>
    <row r="57" spans="1:10" ht="15.75" thickBot="1"/>
    <row r="58" spans="1:10" ht="15.75" thickBot="1">
      <c r="A58" s="194" t="s">
        <v>167</v>
      </c>
      <c r="B58" s="195"/>
      <c r="C58" s="195"/>
      <c r="D58" s="195"/>
      <c r="E58" s="195"/>
      <c r="F58" s="195"/>
      <c r="G58" s="195"/>
      <c r="H58" s="195"/>
      <c r="I58" s="195"/>
      <c r="J58" s="196"/>
    </row>
    <row r="59" spans="1:10" ht="16.5" thickTop="1" thickBot="1">
      <c r="A59" s="197" t="s">
        <v>1</v>
      </c>
      <c r="B59" s="198"/>
      <c r="C59" s="1" t="s">
        <v>2</v>
      </c>
      <c r="D59" s="1"/>
      <c r="E59" s="1" t="s">
        <v>3</v>
      </c>
      <c r="F59" s="2"/>
      <c r="G59" s="3"/>
      <c r="H59" s="1" t="s">
        <v>4</v>
      </c>
      <c r="I59" s="1"/>
      <c r="J59" s="1" t="s">
        <v>5</v>
      </c>
    </row>
    <row r="60" spans="1:10" ht="16.5" thickTop="1" thickBot="1">
      <c r="A60" s="4">
        <v>0.75</v>
      </c>
      <c r="B60" s="5" t="s">
        <v>6</v>
      </c>
      <c r="C60" s="14" t="s">
        <v>13</v>
      </c>
      <c r="D60" s="79" t="s">
        <v>168</v>
      </c>
      <c r="E60" s="10" t="s">
        <v>10</v>
      </c>
      <c r="F60" s="9"/>
      <c r="G60" s="5" t="s">
        <v>9</v>
      </c>
      <c r="H60" s="8" t="s">
        <v>8</v>
      </c>
      <c r="I60" s="79" t="s">
        <v>169</v>
      </c>
      <c r="J60" s="16" t="s">
        <v>15</v>
      </c>
    </row>
    <row r="61" spans="1:10" ht="15.75" thickBot="1">
      <c r="A61" s="12">
        <v>0.78125</v>
      </c>
      <c r="B61" s="13" t="s">
        <v>12</v>
      </c>
      <c r="C61" s="11" t="s">
        <v>11</v>
      </c>
      <c r="D61" s="83" t="s">
        <v>170</v>
      </c>
      <c r="E61" s="16" t="s">
        <v>15</v>
      </c>
      <c r="F61" s="9"/>
      <c r="G61" s="13" t="s">
        <v>14</v>
      </c>
      <c r="H61" s="6" t="s">
        <v>7</v>
      </c>
      <c r="I61" s="83" t="s">
        <v>171</v>
      </c>
      <c r="J61" s="10" t="s">
        <v>10</v>
      </c>
    </row>
    <row r="62" spans="1:10" ht="15.75" thickBot="1">
      <c r="A62" s="4">
        <v>0.8125</v>
      </c>
      <c r="B62" s="5" t="s">
        <v>16</v>
      </c>
      <c r="C62" s="16" t="s">
        <v>15</v>
      </c>
      <c r="D62" s="79" t="s">
        <v>172</v>
      </c>
      <c r="E62" s="6" t="s">
        <v>7</v>
      </c>
      <c r="F62" s="9"/>
      <c r="G62" s="5" t="s">
        <v>17</v>
      </c>
      <c r="H62" s="14" t="s">
        <v>13</v>
      </c>
      <c r="I62" s="79" t="s">
        <v>173</v>
      </c>
      <c r="J62" s="11" t="s">
        <v>11</v>
      </c>
    </row>
    <row r="63" spans="1:10" ht="15.75" thickBot="1">
      <c r="A63" s="12">
        <v>0.83333333333333337</v>
      </c>
      <c r="B63" s="13" t="s">
        <v>18</v>
      </c>
      <c r="C63" s="10" t="s">
        <v>10</v>
      </c>
      <c r="D63" s="83" t="s">
        <v>174</v>
      </c>
      <c r="E63" s="8" t="s">
        <v>8</v>
      </c>
      <c r="F63" s="9"/>
      <c r="G63" s="13" t="s">
        <v>19</v>
      </c>
      <c r="H63" s="16" t="s">
        <v>15</v>
      </c>
      <c r="I63" s="83" t="s">
        <v>175</v>
      </c>
      <c r="J63" s="14" t="s">
        <v>13</v>
      </c>
    </row>
    <row r="64" spans="1:10" ht="15.75" thickBot="1">
      <c r="A64" s="4">
        <v>0.85416666666666663</v>
      </c>
      <c r="B64" s="5" t="s">
        <v>20</v>
      </c>
      <c r="C64" s="8" t="s">
        <v>8</v>
      </c>
      <c r="D64" s="79" t="s">
        <v>176</v>
      </c>
      <c r="E64" s="14" t="s">
        <v>13</v>
      </c>
      <c r="F64" s="9"/>
      <c r="G64" s="5" t="s">
        <v>21</v>
      </c>
      <c r="H64" s="11" t="s">
        <v>11</v>
      </c>
      <c r="I64" s="79" t="s">
        <v>177</v>
      </c>
      <c r="J64" s="6" t="s">
        <v>7</v>
      </c>
    </row>
    <row r="65" spans="1:10" ht="15.75" thickBot="1">
      <c r="A65" s="12">
        <v>0.875</v>
      </c>
      <c r="B65" s="13" t="s">
        <v>22</v>
      </c>
      <c r="C65" s="11" t="s">
        <v>11</v>
      </c>
      <c r="D65" s="83" t="s">
        <v>178</v>
      </c>
      <c r="E65" s="10" t="s">
        <v>10</v>
      </c>
      <c r="F65" s="9"/>
      <c r="G65" s="13" t="s">
        <v>23</v>
      </c>
      <c r="H65" s="6" t="s">
        <v>7</v>
      </c>
      <c r="I65" s="83" t="s">
        <v>179</v>
      </c>
      <c r="J65" s="8" t="s">
        <v>8</v>
      </c>
    </row>
    <row r="66" spans="1:10" ht="15.75" thickBot="1">
      <c r="A66" s="4">
        <v>0.89583333333333337</v>
      </c>
      <c r="B66" s="5" t="s">
        <v>24</v>
      </c>
      <c r="C66" s="8" t="s">
        <v>8</v>
      </c>
      <c r="D66" s="79" t="s">
        <v>180</v>
      </c>
      <c r="E66" s="11" t="s">
        <v>11</v>
      </c>
      <c r="F66" s="9"/>
      <c r="G66" s="5" t="s">
        <v>25</v>
      </c>
      <c r="H66" s="10" t="s">
        <v>10</v>
      </c>
      <c r="I66" s="79" t="s">
        <v>181</v>
      </c>
      <c r="J66" s="16" t="s">
        <v>15</v>
      </c>
    </row>
    <row r="67" spans="1:10" ht="15.75" thickBot="1">
      <c r="A67" s="12">
        <v>0.91666666666666663</v>
      </c>
      <c r="B67" s="13" t="s">
        <v>26</v>
      </c>
      <c r="C67" s="6" t="s">
        <v>7</v>
      </c>
      <c r="D67" s="83" t="s">
        <v>182</v>
      </c>
      <c r="E67" s="14" t="s">
        <v>13</v>
      </c>
      <c r="F67" s="9"/>
      <c r="G67" s="13"/>
      <c r="H67" s="18"/>
      <c r="I67" s="84"/>
      <c r="J67" s="20"/>
    </row>
    <row r="68" spans="1:10" ht="45.75" customHeight="1" thickBot="1"/>
    <row r="69" spans="1:10" ht="15.75" thickBot="1">
      <c r="A69" s="194" t="s">
        <v>166</v>
      </c>
      <c r="B69" s="195"/>
      <c r="C69" s="195"/>
      <c r="D69" s="195"/>
      <c r="E69" s="195"/>
      <c r="F69" s="195"/>
      <c r="G69" s="195"/>
      <c r="H69" s="195"/>
      <c r="I69" s="195"/>
      <c r="J69" s="196"/>
    </row>
    <row r="70" spans="1:10" ht="16.5" thickTop="1" thickBot="1">
      <c r="A70" s="197" t="s">
        <v>1</v>
      </c>
      <c r="B70" s="198"/>
      <c r="C70" s="1" t="s">
        <v>2</v>
      </c>
      <c r="D70" s="1"/>
      <c r="E70" s="1" t="s">
        <v>3</v>
      </c>
      <c r="F70" s="2"/>
      <c r="G70" s="3"/>
      <c r="H70" s="1" t="s">
        <v>4</v>
      </c>
      <c r="I70" s="1"/>
      <c r="J70" s="1" t="s">
        <v>5</v>
      </c>
    </row>
    <row r="71" spans="1:10" ht="16.5" thickTop="1" thickBot="1">
      <c r="A71" s="4">
        <v>0.75</v>
      </c>
      <c r="B71" s="5" t="s">
        <v>6</v>
      </c>
      <c r="C71" s="11" t="s">
        <v>11</v>
      </c>
      <c r="D71" s="17" t="s">
        <v>184</v>
      </c>
      <c r="E71" s="16" t="s">
        <v>15</v>
      </c>
      <c r="F71" s="9"/>
      <c r="G71" s="5" t="s">
        <v>9</v>
      </c>
      <c r="H71" s="8" t="s">
        <v>8</v>
      </c>
      <c r="I71" s="79" t="s">
        <v>185</v>
      </c>
      <c r="J71" s="14" t="s">
        <v>13</v>
      </c>
    </row>
    <row r="72" spans="1:10" ht="15.75" thickBot="1">
      <c r="A72" s="12">
        <v>0.78125</v>
      </c>
      <c r="B72" s="13" t="s">
        <v>12</v>
      </c>
      <c r="C72" s="6" t="s">
        <v>7</v>
      </c>
      <c r="D72" s="83" t="s">
        <v>186</v>
      </c>
      <c r="E72" s="10" t="s">
        <v>10</v>
      </c>
      <c r="F72" s="9"/>
      <c r="G72" s="13" t="s">
        <v>14</v>
      </c>
      <c r="H72" s="14" t="s">
        <v>13</v>
      </c>
      <c r="I72" s="83" t="s">
        <v>187</v>
      </c>
      <c r="J72" s="11" t="s">
        <v>11</v>
      </c>
    </row>
    <row r="73" spans="1:10" ht="15.75" thickBot="1">
      <c r="A73" s="4">
        <v>0.8125</v>
      </c>
      <c r="B73" s="5" t="s">
        <v>16</v>
      </c>
      <c r="C73" s="10" t="s">
        <v>10</v>
      </c>
      <c r="D73" s="79" t="s">
        <v>188</v>
      </c>
      <c r="E73" s="8" t="s">
        <v>8</v>
      </c>
      <c r="F73" s="9"/>
      <c r="G73" s="5" t="s">
        <v>17</v>
      </c>
      <c r="H73" s="11" t="s">
        <v>11</v>
      </c>
      <c r="I73" s="79" t="s">
        <v>189</v>
      </c>
      <c r="J73" s="6" t="s">
        <v>7</v>
      </c>
    </row>
    <row r="74" spans="1:10" ht="15.75" thickBot="1">
      <c r="A74" s="12">
        <v>0.83333333333333337</v>
      </c>
      <c r="B74" s="13" t="s">
        <v>18</v>
      </c>
      <c r="C74" s="14" t="s">
        <v>13</v>
      </c>
      <c r="D74" s="83" t="s">
        <v>190</v>
      </c>
      <c r="E74" s="6" t="s">
        <v>7</v>
      </c>
      <c r="F74" s="9"/>
      <c r="G74" s="13" t="s">
        <v>19</v>
      </c>
      <c r="H74" s="10" t="s">
        <v>10</v>
      </c>
      <c r="I74" s="83" t="s">
        <v>191</v>
      </c>
      <c r="J74" s="16" t="s">
        <v>15</v>
      </c>
    </row>
    <row r="75" spans="1:10" ht="15.75" thickBot="1">
      <c r="A75" s="4">
        <v>0.85416666666666663</v>
      </c>
      <c r="B75" s="5" t="s">
        <v>20</v>
      </c>
      <c r="C75" s="11" t="s">
        <v>11</v>
      </c>
      <c r="D75" s="79" t="s">
        <v>192</v>
      </c>
      <c r="E75" s="10" t="s">
        <v>10</v>
      </c>
      <c r="F75" s="9"/>
      <c r="G75" s="5" t="s">
        <v>21</v>
      </c>
      <c r="H75" s="16" t="s">
        <v>15</v>
      </c>
      <c r="I75" s="79" t="s">
        <v>193</v>
      </c>
      <c r="J75" s="6" t="s">
        <v>7</v>
      </c>
    </row>
    <row r="76" spans="1:10" ht="15.75" thickBot="1">
      <c r="A76" s="12">
        <v>0.875</v>
      </c>
      <c r="B76" s="13" t="s">
        <v>22</v>
      </c>
      <c r="C76" s="16" t="s">
        <v>15</v>
      </c>
      <c r="D76" s="83" t="s">
        <v>194</v>
      </c>
      <c r="E76" s="14" t="s">
        <v>13</v>
      </c>
      <c r="F76" s="9"/>
      <c r="G76" s="13" t="s">
        <v>23</v>
      </c>
      <c r="H76" s="6" t="s">
        <v>7</v>
      </c>
      <c r="I76" s="83" t="s">
        <v>195</v>
      </c>
      <c r="J76" s="8" t="s">
        <v>8</v>
      </c>
    </row>
    <row r="77" spans="1:10" ht="15.75" thickBot="1">
      <c r="A77" s="4">
        <v>0.89583333333333337</v>
      </c>
      <c r="B77" s="5" t="s">
        <v>24</v>
      </c>
      <c r="C77" s="8" t="s">
        <v>8</v>
      </c>
      <c r="D77" s="79" t="s">
        <v>196</v>
      </c>
      <c r="E77" s="11" t="s">
        <v>11</v>
      </c>
      <c r="F77" s="9"/>
      <c r="G77" s="5" t="s">
        <v>25</v>
      </c>
      <c r="H77" s="14" t="s">
        <v>13</v>
      </c>
      <c r="I77" s="79" t="s">
        <v>197</v>
      </c>
      <c r="J77" s="10" t="s">
        <v>10</v>
      </c>
    </row>
    <row r="78" spans="1:10" ht="15.75" thickBot="1">
      <c r="A78" s="12">
        <v>0.91666666666666663</v>
      </c>
      <c r="B78" s="13" t="s">
        <v>26</v>
      </c>
      <c r="C78" s="16" t="s">
        <v>15</v>
      </c>
      <c r="D78" s="80" t="s">
        <v>198</v>
      </c>
      <c r="E78" s="8" t="s">
        <v>8</v>
      </c>
      <c r="F78" s="9"/>
      <c r="G78" s="13"/>
      <c r="H78" s="18"/>
      <c r="I78" s="84"/>
      <c r="J78" s="20"/>
    </row>
    <row r="79" spans="1:10" ht="15.75" thickBot="1"/>
    <row r="80" spans="1:10" ht="15.75" thickBot="1">
      <c r="A80" s="194" t="s">
        <v>199</v>
      </c>
      <c r="B80" s="195"/>
      <c r="C80" s="195"/>
      <c r="D80" s="195"/>
      <c r="E80" s="195"/>
      <c r="F80" s="195"/>
      <c r="G80" s="195"/>
      <c r="H80" s="195"/>
      <c r="I80" s="195"/>
      <c r="J80" s="196"/>
    </row>
    <row r="81" spans="1:10" ht="16.5" thickTop="1" thickBot="1">
      <c r="A81" s="197" t="s">
        <v>1</v>
      </c>
      <c r="B81" s="198"/>
      <c r="C81" s="1" t="s">
        <v>2</v>
      </c>
      <c r="D81" s="1"/>
      <c r="E81" s="1" t="s">
        <v>3</v>
      </c>
      <c r="F81" s="2"/>
      <c r="G81" s="3"/>
      <c r="H81" s="1" t="s">
        <v>4</v>
      </c>
      <c r="I81" s="1"/>
      <c r="J81" s="1" t="s">
        <v>5</v>
      </c>
    </row>
    <row r="82" spans="1:10" ht="16.5" thickTop="1" thickBot="1">
      <c r="A82" s="4">
        <v>0.75</v>
      </c>
      <c r="B82" s="5" t="s">
        <v>6</v>
      </c>
      <c r="C82" s="16" t="s">
        <v>15</v>
      </c>
      <c r="D82" s="79" t="s">
        <v>201</v>
      </c>
      <c r="E82" s="8" t="s">
        <v>8</v>
      </c>
      <c r="F82" s="9"/>
      <c r="G82" s="5" t="s">
        <v>9</v>
      </c>
      <c r="H82" s="11" t="s">
        <v>11</v>
      </c>
      <c r="I82" s="79" t="s">
        <v>202</v>
      </c>
      <c r="J82" s="10" t="s">
        <v>10</v>
      </c>
    </row>
    <row r="83" spans="1:10" ht="15.75" thickBot="1">
      <c r="A83" s="12">
        <v>0.78125</v>
      </c>
      <c r="B83" s="13" t="s">
        <v>12</v>
      </c>
      <c r="C83" s="10" t="s">
        <v>10</v>
      </c>
      <c r="D83" s="80" t="s">
        <v>203</v>
      </c>
      <c r="E83" s="14" t="s">
        <v>13</v>
      </c>
      <c r="F83" s="9"/>
      <c r="G83" s="13" t="s">
        <v>14</v>
      </c>
      <c r="H83" s="6" t="s">
        <v>7</v>
      </c>
      <c r="I83" s="80" t="s">
        <v>204</v>
      </c>
      <c r="J83" s="11" t="s">
        <v>11</v>
      </c>
    </row>
    <row r="84" spans="1:10" ht="15.75" thickBot="1">
      <c r="A84" s="4">
        <v>0.8125</v>
      </c>
      <c r="B84" s="5" t="s">
        <v>16</v>
      </c>
      <c r="C84" s="14" t="s">
        <v>13</v>
      </c>
      <c r="D84" s="79" t="s">
        <v>205</v>
      </c>
      <c r="E84" s="16" t="s">
        <v>15</v>
      </c>
      <c r="F84" s="9"/>
      <c r="G84" s="5" t="s">
        <v>17</v>
      </c>
      <c r="H84" s="8" t="s">
        <v>8</v>
      </c>
      <c r="I84" s="79" t="s">
        <v>206</v>
      </c>
      <c r="J84" s="10" t="s">
        <v>10</v>
      </c>
    </row>
    <row r="85" spans="1:10" ht="15.75" thickBot="1">
      <c r="A85" s="12">
        <v>0.83333333333333337</v>
      </c>
      <c r="B85" s="13" t="s">
        <v>18</v>
      </c>
      <c r="C85" s="6" t="s">
        <v>7</v>
      </c>
      <c r="D85" s="80" t="s">
        <v>207</v>
      </c>
      <c r="E85" s="14" t="s">
        <v>13</v>
      </c>
      <c r="F85" s="9"/>
      <c r="G85" s="13" t="s">
        <v>19</v>
      </c>
      <c r="H85" s="10" t="s">
        <v>10</v>
      </c>
      <c r="I85" s="80" t="s">
        <v>208</v>
      </c>
      <c r="J85" s="16" t="s">
        <v>15</v>
      </c>
    </row>
    <row r="86" spans="1:10" ht="15.75" thickBot="1">
      <c r="A86" s="4">
        <v>0.85416666666666663</v>
      </c>
      <c r="B86" s="5" t="s">
        <v>20</v>
      </c>
      <c r="C86" s="16" t="s">
        <v>15</v>
      </c>
      <c r="D86" s="79" t="s">
        <v>209</v>
      </c>
      <c r="E86" s="11" t="s">
        <v>11</v>
      </c>
      <c r="F86" s="9"/>
      <c r="G86" s="5" t="s">
        <v>21</v>
      </c>
      <c r="H86" s="14" t="s">
        <v>13</v>
      </c>
      <c r="I86" s="79" t="s">
        <v>210</v>
      </c>
      <c r="J86" s="8" t="s">
        <v>8</v>
      </c>
    </row>
    <row r="87" spans="1:10" ht="15.75" thickBot="1">
      <c r="A87" s="12">
        <v>0.875</v>
      </c>
      <c r="B87" s="13" t="s">
        <v>22</v>
      </c>
      <c r="C87" s="6" t="s">
        <v>7</v>
      </c>
      <c r="D87" s="80" t="s">
        <v>211</v>
      </c>
      <c r="E87" s="10" t="s">
        <v>10</v>
      </c>
      <c r="F87" s="9"/>
      <c r="G87" s="13" t="s">
        <v>23</v>
      </c>
      <c r="H87" s="11" t="s">
        <v>11</v>
      </c>
      <c r="I87" s="80" t="s">
        <v>212</v>
      </c>
      <c r="J87" s="14" t="s">
        <v>13</v>
      </c>
    </row>
    <row r="88" spans="1:10" ht="15.75" thickBot="1">
      <c r="A88" s="4">
        <v>0.89583333333333337</v>
      </c>
      <c r="B88" s="5" t="s">
        <v>24</v>
      </c>
      <c r="C88" s="11" t="s">
        <v>11</v>
      </c>
      <c r="D88" s="79" t="s">
        <v>213</v>
      </c>
      <c r="E88" s="8" t="s">
        <v>8</v>
      </c>
      <c r="F88" s="9"/>
      <c r="G88" s="5" t="s">
        <v>25</v>
      </c>
      <c r="H88" s="16" t="s">
        <v>15</v>
      </c>
      <c r="I88" s="79" t="s">
        <v>214</v>
      </c>
      <c r="J88" s="6" t="s">
        <v>7</v>
      </c>
    </row>
    <row r="89" spans="1:10" ht="15.75" thickBot="1">
      <c r="A89" s="12">
        <v>0.91666666666666663</v>
      </c>
      <c r="B89" s="13" t="s">
        <v>26</v>
      </c>
      <c r="C89" s="8" t="s">
        <v>8</v>
      </c>
      <c r="D89" s="80" t="s">
        <v>215</v>
      </c>
      <c r="E89" s="6" t="s">
        <v>7</v>
      </c>
      <c r="F89" s="9"/>
      <c r="G89" s="13"/>
      <c r="H89" s="18"/>
      <c r="I89" s="84"/>
      <c r="J89" s="20"/>
    </row>
    <row r="90" spans="1:10" ht="15.75" thickBot="1"/>
    <row r="91" spans="1:10" ht="15.75" thickBot="1">
      <c r="A91" s="194" t="s">
        <v>200</v>
      </c>
      <c r="B91" s="195"/>
      <c r="C91" s="195"/>
      <c r="D91" s="195"/>
      <c r="E91" s="195"/>
      <c r="F91" s="195"/>
      <c r="G91" s="195"/>
      <c r="H91" s="195"/>
      <c r="I91" s="195"/>
      <c r="J91" s="196"/>
    </row>
    <row r="92" spans="1:10" ht="16.5" thickTop="1" thickBot="1">
      <c r="A92" s="197" t="s">
        <v>1</v>
      </c>
      <c r="B92" s="198"/>
      <c r="C92" s="1" t="s">
        <v>2</v>
      </c>
      <c r="D92" s="1"/>
      <c r="E92" s="1" t="s">
        <v>3</v>
      </c>
      <c r="F92" s="2"/>
      <c r="G92" s="3"/>
      <c r="H92" s="1" t="s">
        <v>4</v>
      </c>
      <c r="I92" s="1"/>
      <c r="J92" s="1" t="s">
        <v>5</v>
      </c>
    </row>
    <row r="93" spans="1:10" ht="16.5" thickTop="1" thickBot="1">
      <c r="A93" s="4">
        <v>0.75</v>
      </c>
      <c r="B93" s="5" t="s">
        <v>6</v>
      </c>
      <c r="C93" s="6" t="s">
        <v>7</v>
      </c>
      <c r="D93" s="117" t="s">
        <v>218</v>
      </c>
      <c r="E93" s="8" t="s">
        <v>8</v>
      </c>
      <c r="F93" s="9"/>
      <c r="G93" s="5" t="s">
        <v>9</v>
      </c>
      <c r="H93" s="10" t="s">
        <v>10</v>
      </c>
      <c r="I93" s="117" t="s">
        <v>219</v>
      </c>
      <c r="J93" s="11" t="s">
        <v>11</v>
      </c>
    </row>
    <row r="94" spans="1:10" ht="15.75" thickBot="1">
      <c r="A94" s="12">
        <v>0.78125</v>
      </c>
      <c r="B94" s="13" t="s">
        <v>12</v>
      </c>
      <c r="C94" s="14" t="s">
        <v>13</v>
      </c>
      <c r="D94" s="80" t="s">
        <v>220</v>
      </c>
      <c r="E94" s="10" t="s">
        <v>10</v>
      </c>
      <c r="F94" s="9"/>
      <c r="G94" s="13" t="s">
        <v>14</v>
      </c>
      <c r="H94" s="8" t="s">
        <v>8</v>
      </c>
      <c r="I94" s="80" t="s">
        <v>221</v>
      </c>
      <c r="J94" s="16" t="s">
        <v>15</v>
      </c>
    </row>
    <row r="95" spans="1:10" ht="15.75" thickBot="1">
      <c r="A95" s="4">
        <v>0.8125</v>
      </c>
      <c r="B95" s="5" t="s">
        <v>16</v>
      </c>
      <c r="C95" s="11" t="s">
        <v>11</v>
      </c>
      <c r="D95" s="79" t="s">
        <v>222</v>
      </c>
      <c r="E95" s="16" t="s">
        <v>15</v>
      </c>
      <c r="F95" s="9"/>
      <c r="G95" s="5" t="s">
        <v>17</v>
      </c>
      <c r="H95" s="6" t="s">
        <v>7</v>
      </c>
      <c r="I95" s="117" t="s">
        <v>223</v>
      </c>
      <c r="J95" s="10" t="s">
        <v>10</v>
      </c>
    </row>
    <row r="96" spans="1:10" ht="15.75" thickBot="1">
      <c r="A96" s="12">
        <v>0.83333333333333337</v>
      </c>
      <c r="B96" s="13" t="s">
        <v>18</v>
      </c>
      <c r="C96" s="16" t="s">
        <v>15</v>
      </c>
      <c r="D96" s="80" t="s">
        <v>224</v>
      </c>
      <c r="E96" s="6" t="s">
        <v>7</v>
      </c>
      <c r="F96" s="9"/>
      <c r="G96" s="13" t="s">
        <v>19</v>
      </c>
      <c r="H96" s="14" t="s">
        <v>13</v>
      </c>
      <c r="I96" s="80" t="s">
        <v>225</v>
      </c>
      <c r="J96" s="11" t="s">
        <v>11</v>
      </c>
    </row>
    <row r="97" spans="1:11" ht="15.75" thickBot="1">
      <c r="A97" s="4">
        <v>0.85416666666666663</v>
      </c>
      <c r="B97" s="5" t="s">
        <v>20</v>
      </c>
      <c r="C97" s="10" t="s">
        <v>10</v>
      </c>
      <c r="D97" s="117" t="s">
        <v>226</v>
      </c>
      <c r="E97" s="8" t="s">
        <v>8</v>
      </c>
      <c r="F97" s="9"/>
      <c r="G97" s="5" t="s">
        <v>21</v>
      </c>
      <c r="H97" s="16" t="s">
        <v>15</v>
      </c>
      <c r="I97" s="79" t="s">
        <v>227</v>
      </c>
      <c r="J97" s="14" t="s">
        <v>13</v>
      </c>
    </row>
    <row r="98" spans="1:11" ht="15.75" thickBot="1">
      <c r="A98" s="12">
        <v>0.875</v>
      </c>
      <c r="B98" s="13" t="s">
        <v>22</v>
      </c>
      <c r="C98" s="8" t="s">
        <v>8</v>
      </c>
      <c r="D98" s="80" t="s">
        <v>228</v>
      </c>
      <c r="E98" s="14" t="s">
        <v>13</v>
      </c>
      <c r="F98" s="9"/>
      <c r="G98" s="13" t="s">
        <v>23</v>
      </c>
      <c r="H98" s="11" t="s">
        <v>11</v>
      </c>
      <c r="I98" s="80" t="s">
        <v>229</v>
      </c>
      <c r="J98" s="6" t="s">
        <v>7</v>
      </c>
    </row>
    <row r="99" spans="1:11" ht="15.75" thickBot="1">
      <c r="A99" s="4">
        <v>0.89583333333333337</v>
      </c>
      <c r="B99" s="5" t="s">
        <v>24</v>
      </c>
      <c r="C99" s="16" t="s">
        <v>15</v>
      </c>
      <c r="D99" s="117" t="s">
        <v>230</v>
      </c>
      <c r="E99" s="10" t="s">
        <v>10</v>
      </c>
      <c r="F99" s="9"/>
      <c r="G99" s="5" t="s">
        <v>25</v>
      </c>
      <c r="H99" s="6" t="s">
        <v>7</v>
      </c>
      <c r="I99" s="79" t="s">
        <v>231</v>
      </c>
      <c r="J99" s="14" t="s">
        <v>13</v>
      </c>
    </row>
    <row r="100" spans="1:11" ht="15.75" thickBot="1">
      <c r="A100" s="12">
        <v>0.91666666666666663</v>
      </c>
      <c r="B100" s="13" t="s">
        <v>26</v>
      </c>
      <c r="C100" s="8" t="s">
        <v>8</v>
      </c>
      <c r="D100" s="80" t="s">
        <v>232</v>
      </c>
      <c r="E100" s="11" t="s">
        <v>11</v>
      </c>
      <c r="F100" s="9"/>
      <c r="G100" s="13"/>
      <c r="H100" s="18"/>
      <c r="I100" s="84"/>
      <c r="J100" s="20"/>
    </row>
    <row r="101" spans="1:11" ht="55.5" customHeight="1" thickBot="1"/>
    <row r="102" spans="1:11" ht="15.75" thickBot="1">
      <c r="A102" s="194" t="s">
        <v>216</v>
      </c>
      <c r="B102" s="195"/>
      <c r="C102" s="195"/>
      <c r="D102" s="195"/>
      <c r="E102" s="195"/>
      <c r="F102" s="195"/>
      <c r="G102" s="195"/>
      <c r="H102" s="195"/>
      <c r="I102" s="195"/>
      <c r="J102" s="196"/>
    </row>
    <row r="103" spans="1:11" ht="16.5" thickTop="1" thickBot="1">
      <c r="A103" s="197" t="s">
        <v>1</v>
      </c>
      <c r="B103" s="198"/>
      <c r="C103" s="1" t="s">
        <v>2</v>
      </c>
      <c r="D103" s="1"/>
      <c r="E103" s="1" t="s">
        <v>3</v>
      </c>
      <c r="F103" s="2"/>
      <c r="G103" s="3"/>
      <c r="H103" s="1" t="s">
        <v>4</v>
      </c>
      <c r="I103" s="1"/>
      <c r="J103" s="1" t="s">
        <v>5</v>
      </c>
    </row>
    <row r="104" spans="1:11" ht="16.5" thickTop="1" thickBot="1">
      <c r="A104" s="4">
        <v>0.75</v>
      </c>
      <c r="B104" s="5" t="s">
        <v>6</v>
      </c>
      <c r="C104" s="87" t="s">
        <v>13</v>
      </c>
      <c r="D104" s="88" t="s">
        <v>235</v>
      </c>
      <c r="E104" s="89" t="s">
        <v>10</v>
      </c>
      <c r="F104" s="90"/>
      <c r="G104" s="91" t="s">
        <v>9</v>
      </c>
      <c r="H104" s="92" t="s">
        <v>7</v>
      </c>
      <c r="I104" s="88" t="s">
        <v>236</v>
      </c>
      <c r="J104" s="93" t="s">
        <v>15</v>
      </c>
    </row>
    <row r="105" spans="1:11" ht="15.75" thickBot="1">
      <c r="A105" s="12">
        <v>0.78125</v>
      </c>
      <c r="B105" s="13" t="s">
        <v>12</v>
      </c>
      <c r="C105" s="94" t="s">
        <v>11</v>
      </c>
      <c r="D105" s="95" t="s">
        <v>237</v>
      </c>
      <c r="E105" s="96" t="s">
        <v>7</v>
      </c>
      <c r="F105" s="97"/>
      <c r="G105" s="98" t="s">
        <v>14</v>
      </c>
      <c r="H105" s="99" t="s">
        <v>15</v>
      </c>
      <c r="I105" s="95" t="s">
        <v>238</v>
      </c>
      <c r="J105" s="100" t="s">
        <v>13</v>
      </c>
    </row>
    <row r="106" spans="1:11" ht="15.75" thickBot="1">
      <c r="A106" s="4">
        <v>0.8125</v>
      </c>
      <c r="B106" s="5" t="s">
        <v>16</v>
      </c>
      <c r="C106" s="99" t="s">
        <v>15</v>
      </c>
      <c r="D106" s="101" t="s">
        <v>239</v>
      </c>
      <c r="E106" s="94" t="s">
        <v>11</v>
      </c>
      <c r="F106" s="97"/>
      <c r="G106" s="102" t="s">
        <v>17</v>
      </c>
      <c r="H106" s="103" t="s">
        <v>10</v>
      </c>
      <c r="I106" s="104" t="s">
        <v>240</v>
      </c>
      <c r="J106" s="96" t="s">
        <v>7</v>
      </c>
    </row>
    <row r="107" spans="1:11" ht="15.75" thickBot="1">
      <c r="A107" s="12">
        <v>0.83333333333333337</v>
      </c>
      <c r="B107" s="13" t="s">
        <v>18</v>
      </c>
      <c r="C107" s="103" t="s">
        <v>10</v>
      </c>
      <c r="D107" s="95" t="s">
        <v>241</v>
      </c>
      <c r="E107" s="99" t="s">
        <v>15</v>
      </c>
      <c r="F107" s="97"/>
      <c r="G107" s="98" t="s">
        <v>19</v>
      </c>
      <c r="H107" s="100" t="s">
        <v>13</v>
      </c>
      <c r="I107" s="95" t="s">
        <v>33</v>
      </c>
      <c r="J107" s="94" t="s">
        <v>11</v>
      </c>
    </row>
    <row r="108" spans="1:11" ht="15.75" thickBot="1">
      <c r="A108" s="107">
        <v>0.85416666666666663</v>
      </c>
      <c r="B108" s="108" t="s">
        <v>20</v>
      </c>
      <c r="C108" s="109" t="s">
        <v>7</v>
      </c>
      <c r="D108" s="110" t="s">
        <v>242</v>
      </c>
      <c r="E108" s="111" t="s">
        <v>13</v>
      </c>
      <c r="F108" s="112"/>
      <c r="G108" s="113" t="s">
        <v>21</v>
      </c>
      <c r="H108" s="114" t="s">
        <v>11</v>
      </c>
      <c r="I108" s="110" t="s">
        <v>243</v>
      </c>
      <c r="J108" s="115" t="s">
        <v>10</v>
      </c>
      <c r="K108" s="116" t="s">
        <v>217</v>
      </c>
    </row>
    <row r="109" spans="1:11" ht="16.5" thickTop="1" thickBot="1">
      <c r="A109" s="12">
        <v>0.875</v>
      </c>
      <c r="B109" s="13" t="s">
        <v>6</v>
      </c>
      <c r="C109" s="94" t="s">
        <v>11</v>
      </c>
      <c r="D109" s="95" t="s">
        <v>244</v>
      </c>
      <c r="E109" s="96" t="s">
        <v>7</v>
      </c>
      <c r="F109" s="105"/>
      <c r="G109" s="106" t="s">
        <v>9</v>
      </c>
      <c r="H109" s="99" t="s">
        <v>15</v>
      </c>
      <c r="I109" s="95" t="s">
        <v>245</v>
      </c>
      <c r="J109" s="100" t="s">
        <v>13</v>
      </c>
    </row>
    <row r="110" spans="1:11" ht="15.75" thickBot="1">
      <c r="A110" s="4">
        <v>0.89583333333333337</v>
      </c>
      <c r="B110" s="5" t="s">
        <v>12</v>
      </c>
      <c r="C110" s="99" t="s">
        <v>15</v>
      </c>
      <c r="D110" s="101" t="s">
        <v>246</v>
      </c>
      <c r="E110" s="94" t="s">
        <v>11</v>
      </c>
      <c r="F110" s="97"/>
      <c r="G110" s="102" t="s">
        <v>14</v>
      </c>
      <c r="H110" s="103" t="s">
        <v>10</v>
      </c>
      <c r="I110" s="104" t="s">
        <v>247</v>
      </c>
      <c r="J110" s="96" t="s">
        <v>7</v>
      </c>
    </row>
    <row r="111" spans="1:11" ht="15.75" thickBot="1">
      <c r="A111" s="12">
        <v>0.91666666666666663</v>
      </c>
      <c r="B111" s="13" t="s">
        <v>16</v>
      </c>
      <c r="C111" s="103" t="s">
        <v>10</v>
      </c>
      <c r="D111" s="95" t="s">
        <v>248</v>
      </c>
      <c r="E111" s="99" t="s">
        <v>15</v>
      </c>
      <c r="F111" s="97"/>
      <c r="G111" s="98" t="s">
        <v>17</v>
      </c>
      <c r="H111" s="100" t="s">
        <v>13</v>
      </c>
      <c r="I111" s="95" t="s">
        <v>249</v>
      </c>
      <c r="J111" s="94" t="s">
        <v>11</v>
      </c>
    </row>
    <row r="112" spans="1:11" ht="15.75" thickBot="1"/>
    <row r="113" spans="1:11" ht="15.75" thickBot="1">
      <c r="A113" s="194" t="s">
        <v>234</v>
      </c>
      <c r="B113" s="195"/>
      <c r="C113" s="195"/>
      <c r="D113" s="195"/>
      <c r="E113" s="195"/>
      <c r="F113" s="195"/>
      <c r="G113" s="195"/>
      <c r="H113" s="195"/>
      <c r="I113" s="195"/>
      <c r="J113" s="196"/>
    </row>
    <row r="114" spans="1:11" ht="16.5" thickTop="1" thickBot="1">
      <c r="A114" s="197" t="s">
        <v>1</v>
      </c>
      <c r="B114" s="198"/>
      <c r="C114" s="1" t="s">
        <v>2</v>
      </c>
      <c r="D114" s="1"/>
      <c r="E114" s="1" t="s">
        <v>3</v>
      </c>
      <c r="F114" s="2"/>
      <c r="G114" s="3"/>
      <c r="H114" s="1" t="s">
        <v>4</v>
      </c>
      <c r="I114" s="1"/>
      <c r="J114" s="1" t="s">
        <v>5</v>
      </c>
    </row>
    <row r="115" spans="1:11" ht="16.5" thickTop="1" thickBot="1">
      <c r="A115" s="4">
        <v>0.75</v>
      </c>
      <c r="B115" s="5" t="s">
        <v>18</v>
      </c>
      <c r="C115" s="145" t="s">
        <v>7</v>
      </c>
      <c r="D115" s="146" t="s">
        <v>254</v>
      </c>
      <c r="E115" s="147" t="s">
        <v>13</v>
      </c>
      <c r="F115" s="148"/>
      <c r="G115" s="149" t="s">
        <v>19</v>
      </c>
      <c r="H115" s="150" t="s">
        <v>11</v>
      </c>
      <c r="I115" s="146" t="s">
        <v>255</v>
      </c>
      <c r="J115" s="151" t="s">
        <v>10</v>
      </c>
    </row>
    <row r="116" spans="1:11" ht="15.75" thickBot="1">
      <c r="A116" s="120">
        <v>0.78125</v>
      </c>
      <c r="B116" s="121" t="s">
        <v>20</v>
      </c>
      <c r="C116" s="111" t="s">
        <v>13</v>
      </c>
      <c r="D116" s="131" t="s">
        <v>256</v>
      </c>
      <c r="E116" s="115" t="s">
        <v>10</v>
      </c>
      <c r="F116" s="112"/>
      <c r="G116" s="122" t="s">
        <v>21</v>
      </c>
      <c r="H116" s="109" t="s">
        <v>7</v>
      </c>
      <c r="I116" s="131" t="s">
        <v>257</v>
      </c>
      <c r="J116" s="143" t="s">
        <v>15</v>
      </c>
      <c r="K116" s="116" t="s">
        <v>250</v>
      </c>
    </row>
    <row r="117" spans="1:11" ht="16.5" thickTop="1" thickBot="1">
      <c r="A117" s="4">
        <v>0.8125</v>
      </c>
      <c r="B117" s="5" t="s">
        <v>6</v>
      </c>
      <c r="C117" s="99" t="s">
        <v>15</v>
      </c>
      <c r="D117" s="132" t="s">
        <v>258</v>
      </c>
      <c r="E117" s="94" t="s">
        <v>11</v>
      </c>
      <c r="F117" s="105"/>
      <c r="G117" s="119" t="s">
        <v>9</v>
      </c>
      <c r="H117" s="103" t="s">
        <v>10</v>
      </c>
      <c r="I117" s="135" t="s">
        <v>259</v>
      </c>
      <c r="J117" s="96" t="s">
        <v>7</v>
      </c>
    </row>
    <row r="118" spans="1:11" ht="15.75" thickBot="1">
      <c r="A118" s="123">
        <v>0.83333333333333337</v>
      </c>
      <c r="B118" s="124" t="s">
        <v>12</v>
      </c>
      <c r="C118" s="103" t="s">
        <v>10</v>
      </c>
      <c r="D118" s="134" t="s">
        <v>260</v>
      </c>
      <c r="E118" s="99" t="s">
        <v>15</v>
      </c>
      <c r="F118" s="97"/>
      <c r="G118" s="98" t="s">
        <v>14</v>
      </c>
      <c r="H118" s="100" t="s">
        <v>13</v>
      </c>
      <c r="I118" s="134" t="s">
        <v>261</v>
      </c>
      <c r="J118" s="94" t="s">
        <v>11</v>
      </c>
    </row>
    <row r="119" spans="1:11" ht="15.75" thickBot="1">
      <c r="A119" s="125">
        <v>0.85416666666666663</v>
      </c>
      <c r="B119" s="102" t="s">
        <v>16</v>
      </c>
      <c r="C119" s="96" t="s">
        <v>7</v>
      </c>
      <c r="D119" s="133" t="s">
        <v>262</v>
      </c>
      <c r="E119" s="100" t="s">
        <v>13</v>
      </c>
      <c r="F119" s="97"/>
      <c r="G119" s="102" t="s">
        <v>17</v>
      </c>
      <c r="H119" s="94" t="s">
        <v>11</v>
      </c>
      <c r="I119" s="133" t="s">
        <v>263</v>
      </c>
      <c r="J119" s="103" t="s">
        <v>10</v>
      </c>
    </row>
    <row r="120" spans="1:11" ht="15.75" thickBot="1">
      <c r="A120" s="126">
        <v>0.875</v>
      </c>
      <c r="B120" s="98" t="s">
        <v>18</v>
      </c>
      <c r="C120" s="100" t="s">
        <v>13</v>
      </c>
      <c r="D120" s="134" t="s">
        <v>264</v>
      </c>
      <c r="E120" s="115" t="s">
        <v>10</v>
      </c>
      <c r="F120" s="97"/>
      <c r="G120" s="98" t="s">
        <v>19</v>
      </c>
      <c r="H120" s="96" t="s">
        <v>7</v>
      </c>
      <c r="I120" s="134" t="s">
        <v>265</v>
      </c>
      <c r="J120" s="99" t="s">
        <v>15</v>
      </c>
    </row>
    <row r="121" spans="1:11" ht="15.75" thickBot="1">
      <c r="A121" s="125">
        <v>0.89583333333333337</v>
      </c>
      <c r="B121" s="102" t="s">
        <v>20</v>
      </c>
      <c r="C121" s="94" t="s">
        <v>11</v>
      </c>
      <c r="D121" s="133" t="s">
        <v>266</v>
      </c>
      <c r="E121" s="96" t="s">
        <v>7</v>
      </c>
      <c r="F121" s="97"/>
      <c r="G121" s="102" t="s">
        <v>21</v>
      </c>
      <c r="H121" s="99" t="s">
        <v>15</v>
      </c>
      <c r="I121" s="136" t="s">
        <v>267</v>
      </c>
      <c r="J121" s="100" t="s">
        <v>13</v>
      </c>
      <c r="K121" s="116" t="s">
        <v>251</v>
      </c>
    </row>
    <row r="122" spans="1:11" ht="15.75" thickBot="1"/>
    <row r="123" spans="1:11" ht="15.75" thickBot="1">
      <c r="A123" s="194" t="s">
        <v>269</v>
      </c>
      <c r="B123" s="195"/>
      <c r="C123" s="195"/>
      <c r="D123" s="195"/>
      <c r="E123" s="195"/>
      <c r="F123" s="195"/>
      <c r="G123" s="195"/>
      <c r="H123" s="195"/>
      <c r="I123" s="195"/>
      <c r="J123" s="196"/>
    </row>
    <row r="124" spans="1:11" ht="16.5" thickTop="1" thickBot="1">
      <c r="A124" s="197" t="s">
        <v>1</v>
      </c>
      <c r="B124" s="198"/>
      <c r="C124" s="1" t="s">
        <v>2</v>
      </c>
      <c r="D124" s="1"/>
      <c r="E124" s="1" t="s">
        <v>3</v>
      </c>
      <c r="F124" s="2"/>
      <c r="G124" s="3"/>
      <c r="H124" s="1" t="s">
        <v>4</v>
      </c>
      <c r="I124" s="1"/>
      <c r="J124" s="1" t="s">
        <v>5</v>
      </c>
    </row>
    <row r="125" spans="1:11" ht="16.5" thickTop="1" thickBot="1">
      <c r="A125" s="4">
        <v>0.75</v>
      </c>
      <c r="B125" s="5" t="s">
        <v>6</v>
      </c>
      <c r="C125" s="92" t="s">
        <v>7</v>
      </c>
      <c r="D125" s="88" t="s">
        <v>272</v>
      </c>
      <c r="E125" s="87" t="s">
        <v>13</v>
      </c>
      <c r="F125" s="90"/>
      <c r="G125" s="91" t="s">
        <v>9</v>
      </c>
      <c r="H125" s="142" t="s">
        <v>11</v>
      </c>
      <c r="I125" s="88" t="s">
        <v>273</v>
      </c>
      <c r="J125" s="89" t="s">
        <v>10</v>
      </c>
    </row>
    <row r="126" spans="1:11" ht="15.75" thickBot="1">
      <c r="A126" s="12">
        <v>0.78125</v>
      </c>
      <c r="B126" s="13" t="s">
        <v>12</v>
      </c>
      <c r="C126" s="100" t="s">
        <v>13</v>
      </c>
      <c r="D126" s="95" t="s">
        <v>274</v>
      </c>
      <c r="E126" s="103" t="s">
        <v>10</v>
      </c>
      <c r="F126" s="97"/>
      <c r="G126" s="98" t="s">
        <v>14</v>
      </c>
      <c r="H126" s="96" t="s">
        <v>7</v>
      </c>
      <c r="I126" s="95" t="s">
        <v>275</v>
      </c>
      <c r="J126" s="99" t="s">
        <v>15</v>
      </c>
    </row>
    <row r="127" spans="1:11" ht="15.75" thickBot="1">
      <c r="A127" s="4">
        <v>0.8125</v>
      </c>
      <c r="B127" s="5" t="s">
        <v>16</v>
      </c>
      <c r="C127" s="94" t="s">
        <v>11</v>
      </c>
      <c r="D127" s="101" t="s">
        <v>276</v>
      </c>
      <c r="E127" s="96" t="s">
        <v>7</v>
      </c>
      <c r="F127" s="97"/>
      <c r="G127" s="102" t="s">
        <v>17</v>
      </c>
      <c r="H127" s="99" t="s">
        <v>15</v>
      </c>
      <c r="I127" s="104" t="s">
        <v>277</v>
      </c>
      <c r="J127" s="100" t="s">
        <v>13</v>
      </c>
    </row>
    <row r="128" spans="1:11" ht="15.75" thickBot="1">
      <c r="A128" s="12">
        <v>0.83333333333333337</v>
      </c>
      <c r="B128" s="13" t="s">
        <v>18</v>
      </c>
      <c r="C128" s="99" t="s">
        <v>15</v>
      </c>
      <c r="D128" s="95" t="s">
        <v>278</v>
      </c>
      <c r="E128" s="94" t="s">
        <v>11</v>
      </c>
      <c r="F128" s="97"/>
      <c r="G128" s="98" t="s">
        <v>19</v>
      </c>
      <c r="H128" s="103" t="s">
        <v>10</v>
      </c>
      <c r="I128" s="95" t="s">
        <v>279</v>
      </c>
      <c r="J128" s="96" t="s">
        <v>7</v>
      </c>
    </row>
    <row r="129" spans="1:11" ht="15.75" thickBot="1">
      <c r="A129" s="107">
        <v>0.85416666666666663</v>
      </c>
      <c r="B129" s="108" t="s">
        <v>20</v>
      </c>
      <c r="C129" s="115" t="s">
        <v>10</v>
      </c>
      <c r="D129" s="110" t="s">
        <v>280</v>
      </c>
      <c r="E129" s="143" t="s">
        <v>15</v>
      </c>
      <c r="F129" s="112"/>
      <c r="G129" s="113" t="s">
        <v>21</v>
      </c>
      <c r="H129" s="111" t="s">
        <v>13</v>
      </c>
      <c r="I129" s="110" t="s">
        <v>281</v>
      </c>
      <c r="J129" s="114" t="s">
        <v>11</v>
      </c>
      <c r="K129" s="116" t="s">
        <v>268</v>
      </c>
    </row>
    <row r="130" spans="1:11" ht="16.5" thickTop="1" thickBot="1">
      <c r="A130" s="12">
        <v>0.875</v>
      </c>
      <c r="B130" s="13" t="s">
        <v>6</v>
      </c>
      <c r="C130" s="139" t="s">
        <v>11</v>
      </c>
      <c r="D130" s="138" t="s">
        <v>282</v>
      </c>
      <c r="E130" s="137" t="s">
        <v>15</v>
      </c>
      <c r="F130" s="105"/>
      <c r="G130" s="106" t="s">
        <v>9</v>
      </c>
      <c r="H130" s="141" t="s">
        <v>7</v>
      </c>
      <c r="I130" s="138" t="s">
        <v>283</v>
      </c>
      <c r="J130" s="140" t="s">
        <v>10</v>
      </c>
    </row>
    <row r="131" spans="1:11" ht="15.75" thickBot="1">
      <c r="A131" s="4">
        <v>0.89583333333333337</v>
      </c>
      <c r="B131" s="5" t="s">
        <v>12</v>
      </c>
      <c r="C131" s="96" t="s">
        <v>7</v>
      </c>
      <c r="D131" s="101" t="s">
        <v>284</v>
      </c>
      <c r="E131" s="94" t="s">
        <v>11</v>
      </c>
      <c r="F131" s="97"/>
      <c r="G131" s="102" t="s">
        <v>14</v>
      </c>
      <c r="H131" s="100" t="s">
        <v>13</v>
      </c>
      <c r="I131" s="104" t="s">
        <v>285</v>
      </c>
      <c r="J131" s="99" t="s">
        <v>15</v>
      </c>
    </row>
    <row r="132" spans="1:11" ht="15.75" thickBot="1">
      <c r="A132" s="12">
        <v>0.91666666666666663</v>
      </c>
      <c r="B132" s="13" t="s">
        <v>16</v>
      </c>
      <c r="C132" s="99" t="s">
        <v>15</v>
      </c>
      <c r="D132" s="95" t="s">
        <v>286</v>
      </c>
      <c r="E132" s="103" t="s">
        <v>10</v>
      </c>
      <c r="F132" s="97"/>
      <c r="G132" s="98" t="s">
        <v>17</v>
      </c>
      <c r="H132" s="94" t="s">
        <v>11</v>
      </c>
      <c r="I132" s="95" t="s">
        <v>287</v>
      </c>
      <c r="J132" s="100" t="s">
        <v>13</v>
      </c>
    </row>
    <row r="133" spans="1:11" ht="79.5" customHeight="1" thickBot="1"/>
    <row r="134" spans="1:11" ht="15.75" thickBot="1">
      <c r="A134" s="194" t="s">
        <v>270</v>
      </c>
      <c r="B134" s="195"/>
      <c r="C134" s="195"/>
      <c r="D134" s="195"/>
      <c r="E134" s="195"/>
      <c r="F134" s="195"/>
      <c r="G134" s="195"/>
      <c r="H134" s="195"/>
      <c r="I134" s="195"/>
      <c r="J134" s="196"/>
    </row>
    <row r="135" spans="1:11" ht="16.5" thickTop="1" thickBot="1">
      <c r="A135" s="197" t="s">
        <v>1</v>
      </c>
      <c r="B135" s="198"/>
      <c r="C135" s="1" t="s">
        <v>2</v>
      </c>
      <c r="D135" s="1"/>
      <c r="E135" s="1" t="s">
        <v>3</v>
      </c>
      <c r="F135" s="2"/>
      <c r="G135" s="3"/>
      <c r="H135" s="1" t="s">
        <v>4</v>
      </c>
      <c r="I135" s="1"/>
      <c r="J135" s="1" t="s">
        <v>5</v>
      </c>
    </row>
    <row r="136" spans="1:11" ht="16.5" thickTop="1" thickBot="1">
      <c r="A136" s="4">
        <v>0.70833333333333337</v>
      </c>
      <c r="B136" s="5" t="s">
        <v>18</v>
      </c>
      <c r="C136" s="147" t="s">
        <v>13</v>
      </c>
      <c r="D136" s="146" t="s">
        <v>289</v>
      </c>
      <c r="E136" s="145" t="s">
        <v>7</v>
      </c>
      <c r="F136" s="148"/>
      <c r="G136" s="149" t="s">
        <v>19</v>
      </c>
      <c r="H136" s="151" t="s">
        <v>10</v>
      </c>
      <c r="I136" s="146" t="s">
        <v>290</v>
      </c>
      <c r="J136" s="150" t="s">
        <v>11</v>
      </c>
    </row>
    <row r="137" spans="1:11" ht="15.75" thickBot="1">
      <c r="A137" s="152">
        <v>0.73958333333333337</v>
      </c>
      <c r="B137" s="153" t="s">
        <v>20</v>
      </c>
      <c r="C137" s="115" t="s">
        <v>10</v>
      </c>
      <c r="D137" s="131" t="s">
        <v>291</v>
      </c>
      <c r="E137" s="111" t="s">
        <v>13</v>
      </c>
      <c r="F137" s="112"/>
      <c r="G137" s="122" t="s">
        <v>21</v>
      </c>
      <c r="H137" s="143" t="s">
        <v>15</v>
      </c>
      <c r="I137" s="131" t="s">
        <v>292</v>
      </c>
      <c r="J137" s="109" t="s">
        <v>7</v>
      </c>
      <c r="K137" s="116" t="s">
        <v>271</v>
      </c>
    </row>
    <row r="138" spans="1:11" ht="16.5" thickTop="1" thickBot="1">
      <c r="A138" s="154">
        <v>0.77083333333333337</v>
      </c>
      <c r="B138" s="155" t="s">
        <v>6</v>
      </c>
      <c r="C138" s="156" t="s">
        <v>11</v>
      </c>
      <c r="D138" s="101" t="s">
        <v>293</v>
      </c>
      <c r="E138" s="99" t="s">
        <v>15</v>
      </c>
      <c r="F138" s="97"/>
      <c r="G138" s="119" t="s">
        <v>9</v>
      </c>
      <c r="H138" s="96" t="s">
        <v>7</v>
      </c>
      <c r="I138" s="104" t="s">
        <v>294</v>
      </c>
      <c r="J138" s="103" t="s">
        <v>10</v>
      </c>
    </row>
    <row r="139" spans="1:11" ht="15.75" thickBot="1">
      <c r="A139" s="12">
        <v>0.79166666666666663</v>
      </c>
      <c r="B139" s="124" t="s">
        <v>12</v>
      </c>
      <c r="C139" s="99" t="s">
        <v>15</v>
      </c>
      <c r="D139" s="95" t="s">
        <v>295</v>
      </c>
      <c r="E139" s="103" t="s">
        <v>10</v>
      </c>
      <c r="F139" s="97"/>
      <c r="G139" s="98" t="s">
        <v>14</v>
      </c>
      <c r="H139" s="94" t="s">
        <v>11</v>
      </c>
      <c r="I139" s="95" t="s">
        <v>296</v>
      </c>
      <c r="J139" s="100" t="s">
        <v>13</v>
      </c>
    </row>
    <row r="140" spans="1:11" ht="15.75" thickBot="1">
      <c r="A140" s="125">
        <v>0.8125</v>
      </c>
      <c r="B140" s="102" t="s">
        <v>16</v>
      </c>
      <c r="C140" s="100" t="s">
        <v>13</v>
      </c>
      <c r="D140" s="101" t="s">
        <v>297</v>
      </c>
      <c r="E140" s="96" t="s">
        <v>7</v>
      </c>
      <c r="F140" s="97"/>
      <c r="G140" s="102" t="s">
        <v>17</v>
      </c>
      <c r="H140" s="103" t="s">
        <v>10</v>
      </c>
      <c r="I140" s="101" t="s">
        <v>298</v>
      </c>
      <c r="J140" s="94" t="s">
        <v>11</v>
      </c>
    </row>
    <row r="141" spans="1:11" ht="15.75" thickBot="1">
      <c r="A141" s="126">
        <v>0.83333333333333337</v>
      </c>
      <c r="B141" s="98" t="s">
        <v>18</v>
      </c>
      <c r="C141" s="115" t="s">
        <v>10</v>
      </c>
      <c r="D141" s="95" t="s">
        <v>299</v>
      </c>
      <c r="E141" s="100" t="s">
        <v>13</v>
      </c>
      <c r="F141" s="97"/>
      <c r="G141" s="98" t="s">
        <v>19</v>
      </c>
      <c r="H141" s="99" t="s">
        <v>15</v>
      </c>
      <c r="I141" s="95" t="s">
        <v>300</v>
      </c>
      <c r="J141" s="96" t="s">
        <v>7</v>
      </c>
    </row>
    <row r="142" spans="1:11" ht="15.75" thickBot="1">
      <c r="A142" s="4">
        <v>0.85416666666666663</v>
      </c>
      <c r="B142" s="102" t="s">
        <v>20</v>
      </c>
      <c r="C142" s="96" t="s">
        <v>7</v>
      </c>
      <c r="D142" s="101" t="s">
        <v>301</v>
      </c>
      <c r="E142" s="94" t="s">
        <v>11</v>
      </c>
      <c r="F142" s="97"/>
      <c r="G142" s="102" t="s">
        <v>21</v>
      </c>
      <c r="H142" s="100" t="s">
        <v>13</v>
      </c>
      <c r="I142" s="104" t="s">
        <v>302</v>
      </c>
      <c r="J142" s="99" t="s">
        <v>15</v>
      </c>
      <c r="K142" s="116" t="s">
        <v>288</v>
      </c>
    </row>
  </sheetData>
  <mergeCells count="27">
    <mergeCell ref="A134:J134"/>
    <mergeCell ref="A135:B135"/>
    <mergeCell ref="A92:B92"/>
    <mergeCell ref="A47:J47"/>
    <mergeCell ref="A48:B48"/>
    <mergeCell ref="A123:J123"/>
    <mergeCell ref="A124:B124"/>
    <mergeCell ref="A113:J113"/>
    <mergeCell ref="A114:B114"/>
    <mergeCell ref="A102:J102"/>
    <mergeCell ref="A103:B103"/>
    <mergeCell ref="A25:J25"/>
    <mergeCell ref="A26:B26"/>
    <mergeCell ref="A91:J91"/>
    <mergeCell ref="A2:J2"/>
    <mergeCell ref="A3:J3"/>
    <mergeCell ref="A4:B4"/>
    <mergeCell ref="A14:J14"/>
    <mergeCell ref="A15:B15"/>
    <mergeCell ref="A36:J36"/>
    <mergeCell ref="A37:B37"/>
    <mergeCell ref="A80:J80"/>
    <mergeCell ref="A81:B81"/>
    <mergeCell ref="A69:J69"/>
    <mergeCell ref="A70:B70"/>
    <mergeCell ref="A58:J58"/>
    <mergeCell ref="A59:B59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39"/>
  <sheetViews>
    <sheetView zoomScale="115" zoomScaleNormal="115" workbookViewId="0">
      <pane xSplit="15" ySplit="1" topLeftCell="BN2" activePane="bottomRight" state="frozen"/>
      <selection pane="topRight" activeCell="M1" sqref="M1"/>
      <selection pane="bottomLeft" activeCell="A2" sqref="A2"/>
      <selection pane="bottomRight" activeCell="H35" sqref="H35"/>
    </sheetView>
  </sheetViews>
  <sheetFormatPr defaultRowHeight="12.75"/>
  <cols>
    <col min="1" max="2" width="3.28515625" style="173" customWidth="1"/>
    <col min="3" max="3" width="4.5703125" style="173" customWidth="1"/>
    <col min="4" max="4" width="4.5703125" style="73" customWidth="1"/>
    <col min="5" max="5" width="12.5703125" style="47" customWidth="1"/>
    <col min="6" max="6" width="8.42578125" style="47" customWidth="1"/>
    <col min="7" max="75" width="3.7109375" style="47" customWidth="1"/>
    <col min="76" max="76" width="4.42578125" style="47" customWidth="1"/>
    <col min="77" max="77" width="7.7109375" style="47" customWidth="1"/>
    <col min="78" max="78" width="9.140625" style="47"/>
    <col min="79" max="79" width="6.42578125" style="47" customWidth="1"/>
    <col min="80" max="80" width="6.5703125" style="47" customWidth="1"/>
    <col min="81" max="16384" width="9.140625" style="47"/>
  </cols>
  <sheetData>
    <row r="1" spans="1:80" ht="25.5" customHeight="1" thickBot="1">
      <c r="A1" s="228"/>
      <c r="B1" s="228"/>
      <c r="C1" s="267" t="s">
        <v>305</v>
      </c>
      <c r="D1" s="269" t="s">
        <v>43</v>
      </c>
      <c r="E1" s="203" t="s">
        <v>66</v>
      </c>
      <c r="F1" s="205" t="s">
        <v>67</v>
      </c>
      <c r="G1" s="244" t="s">
        <v>68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6"/>
    </row>
    <row r="2" spans="1:80" ht="24.75" customHeight="1" thickBot="1">
      <c r="A2" s="254" t="s">
        <v>303</v>
      </c>
      <c r="B2" s="255" t="s">
        <v>304</v>
      </c>
      <c r="C2" s="268"/>
      <c r="D2" s="270"/>
      <c r="E2" s="204"/>
      <c r="F2" s="206"/>
      <c r="G2" s="48">
        <v>1</v>
      </c>
      <c r="H2" s="48">
        <v>2</v>
      </c>
      <c r="I2" s="48">
        <v>3</v>
      </c>
      <c r="J2" s="48">
        <v>4</v>
      </c>
      <c r="K2" s="48">
        <v>5</v>
      </c>
      <c r="L2" s="48">
        <v>6</v>
      </c>
      <c r="M2" s="48">
        <v>7</v>
      </c>
      <c r="N2" s="48">
        <v>8</v>
      </c>
      <c r="O2" s="48">
        <v>9</v>
      </c>
      <c r="P2" s="48">
        <v>10</v>
      </c>
      <c r="Q2" s="48">
        <v>11</v>
      </c>
      <c r="R2" s="48">
        <v>12</v>
      </c>
      <c r="S2" s="48">
        <v>13</v>
      </c>
      <c r="T2" s="48">
        <v>14</v>
      </c>
      <c r="U2" s="48">
        <v>15</v>
      </c>
      <c r="V2" s="48">
        <v>16</v>
      </c>
      <c r="W2" s="48">
        <v>17</v>
      </c>
      <c r="X2" s="48">
        <v>18</v>
      </c>
      <c r="Y2" s="48">
        <v>19</v>
      </c>
      <c r="Z2" s="49">
        <v>20</v>
      </c>
      <c r="AA2" s="49">
        <v>21</v>
      </c>
      <c r="AB2" s="49">
        <v>22</v>
      </c>
      <c r="AC2" s="49">
        <v>23</v>
      </c>
      <c r="AD2" s="49">
        <v>24</v>
      </c>
      <c r="AE2" s="49">
        <v>25</v>
      </c>
      <c r="AF2" s="49">
        <v>26</v>
      </c>
      <c r="AG2" s="49">
        <v>27</v>
      </c>
      <c r="AH2" s="49">
        <v>28</v>
      </c>
      <c r="AI2" s="49">
        <v>29</v>
      </c>
      <c r="AJ2" s="49">
        <v>30</v>
      </c>
      <c r="AK2" s="49">
        <v>31</v>
      </c>
      <c r="AL2" s="49">
        <v>32</v>
      </c>
      <c r="AM2" s="49">
        <v>33</v>
      </c>
      <c r="AN2" s="49">
        <v>34</v>
      </c>
      <c r="AO2" s="49">
        <v>35</v>
      </c>
      <c r="AP2" s="49">
        <v>36</v>
      </c>
      <c r="AQ2" s="49">
        <v>37</v>
      </c>
      <c r="AR2" s="49">
        <v>38</v>
      </c>
      <c r="AS2" s="49">
        <v>39</v>
      </c>
      <c r="AT2" s="49">
        <v>40</v>
      </c>
      <c r="AU2" s="49">
        <v>41</v>
      </c>
      <c r="AV2" s="49">
        <v>42</v>
      </c>
      <c r="AW2" s="49">
        <v>43</v>
      </c>
      <c r="AX2" s="49">
        <v>44</v>
      </c>
      <c r="AY2" s="49">
        <v>45</v>
      </c>
      <c r="AZ2" s="49">
        <v>46</v>
      </c>
      <c r="BA2" s="49">
        <v>47</v>
      </c>
      <c r="BB2" s="49">
        <v>48</v>
      </c>
      <c r="BC2" s="49">
        <v>49</v>
      </c>
      <c r="BD2" s="49">
        <v>50</v>
      </c>
      <c r="BE2" s="49">
        <v>51</v>
      </c>
      <c r="BF2" s="49">
        <v>52</v>
      </c>
      <c r="BG2" s="49">
        <v>53</v>
      </c>
      <c r="BH2" s="49">
        <v>54</v>
      </c>
      <c r="BI2" s="49">
        <v>55</v>
      </c>
      <c r="BJ2" s="49">
        <v>56</v>
      </c>
      <c r="BK2" s="49">
        <v>57</v>
      </c>
      <c r="BL2" s="49">
        <v>58</v>
      </c>
      <c r="BM2" s="49">
        <v>59</v>
      </c>
      <c r="BN2" s="49">
        <v>60</v>
      </c>
      <c r="BO2" s="49">
        <v>61</v>
      </c>
      <c r="BP2" s="49">
        <v>62</v>
      </c>
      <c r="BQ2" s="49">
        <v>63</v>
      </c>
      <c r="BR2" s="49">
        <v>64</v>
      </c>
      <c r="BS2" s="49">
        <v>65</v>
      </c>
      <c r="BT2" s="49">
        <v>66</v>
      </c>
      <c r="BU2" s="49">
        <v>67</v>
      </c>
      <c r="BV2" s="49">
        <v>68</v>
      </c>
      <c r="BW2" s="49">
        <v>69</v>
      </c>
      <c r="BX2" s="50" t="s">
        <v>69</v>
      </c>
      <c r="BY2" s="51" t="s">
        <v>70</v>
      </c>
      <c r="BZ2" s="52" t="s">
        <v>47</v>
      </c>
      <c r="CA2" s="53" t="s">
        <v>71</v>
      </c>
      <c r="CB2" s="54" t="s">
        <v>72</v>
      </c>
    </row>
    <row r="3" spans="1:80" ht="15" thickTop="1">
      <c r="A3" s="256">
        <v>1</v>
      </c>
      <c r="B3" s="257"/>
      <c r="C3" s="258">
        <v>1</v>
      </c>
      <c r="D3" s="144">
        <v>1</v>
      </c>
      <c r="E3" s="68" t="s">
        <v>75</v>
      </c>
      <c r="F3" s="65" t="s">
        <v>11</v>
      </c>
      <c r="G3" s="66">
        <v>138</v>
      </c>
      <c r="H3" s="66">
        <v>171</v>
      </c>
      <c r="I3" s="66">
        <v>130</v>
      </c>
      <c r="J3" s="66">
        <v>144</v>
      </c>
      <c r="K3" s="66">
        <v>163</v>
      </c>
      <c r="L3" s="66">
        <v>185</v>
      </c>
      <c r="M3" s="66">
        <v>161</v>
      </c>
      <c r="N3" s="66">
        <v>147</v>
      </c>
      <c r="O3" s="66">
        <v>188</v>
      </c>
      <c r="P3" s="66">
        <v>141</v>
      </c>
      <c r="Q3" s="74">
        <v>167</v>
      </c>
      <c r="R3" s="66">
        <v>162</v>
      </c>
      <c r="S3" s="66">
        <v>156</v>
      </c>
      <c r="T3" s="66">
        <v>157</v>
      </c>
      <c r="U3" s="66">
        <v>131</v>
      </c>
      <c r="V3" s="66">
        <v>177</v>
      </c>
      <c r="W3" s="78">
        <v>200</v>
      </c>
      <c r="X3" s="66">
        <v>171</v>
      </c>
      <c r="Y3" s="81">
        <v>201</v>
      </c>
      <c r="Z3" s="81">
        <v>150</v>
      </c>
      <c r="AA3" s="81">
        <v>182</v>
      </c>
      <c r="AB3" s="81">
        <v>189</v>
      </c>
      <c r="AC3" s="81">
        <v>177</v>
      </c>
      <c r="AD3" s="82">
        <v>205</v>
      </c>
      <c r="AE3" s="67">
        <v>166</v>
      </c>
      <c r="AF3" s="82">
        <v>168</v>
      </c>
      <c r="AG3" s="82">
        <v>172</v>
      </c>
      <c r="AH3" s="82">
        <v>158</v>
      </c>
      <c r="AI3" s="82">
        <v>170</v>
      </c>
      <c r="AJ3" s="82">
        <v>167</v>
      </c>
      <c r="AK3" s="82">
        <v>148</v>
      </c>
      <c r="AL3" s="82">
        <v>170</v>
      </c>
      <c r="AM3" s="82">
        <v>137</v>
      </c>
      <c r="AN3" s="82">
        <v>181</v>
      </c>
      <c r="AO3" s="82">
        <v>163</v>
      </c>
      <c r="AP3" s="82">
        <v>162</v>
      </c>
      <c r="AQ3" s="82">
        <v>210</v>
      </c>
      <c r="AR3" s="82">
        <v>213</v>
      </c>
      <c r="AS3" s="82">
        <v>189</v>
      </c>
      <c r="AT3" s="82">
        <v>175</v>
      </c>
      <c r="AU3" s="82">
        <v>160</v>
      </c>
      <c r="AV3" s="118">
        <v>180</v>
      </c>
      <c r="AW3" s="82">
        <v>160</v>
      </c>
      <c r="AX3" s="82">
        <v>177</v>
      </c>
      <c r="AY3" s="82">
        <v>140</v>
      </c>
      <c r="AZ3" s="82">
        <v>141</v>
      </c>
      <c r="BA3" s="82">
        <v>147</v>
      </c>
      <c r="BB3" s="82">
        <v>164</v>
      </c>
      <c r="BC3" s="82">
        <v>177</v>
      </c>
      <c r="BD3" s="82">
        <v>145</v>
      </c>
      <c r="BE3" s="82">
        <v>144</v>
      </c>
      <c r="BF3" s="82">
        <v>128</v>
      </c>
      <c r="BG3" s="82">
        <v>169</v>
      </c>
      <c r="BH3" s="82">
        <v>148</v>
      </c>
      <c r="BI3" s="82">
        <v>139</v>
      </c>
      <c r="BJ3" s="82">
        <v>143</v>
      </c>
      <c r="BK3" s="82">
        <v>156</v>
      </c>
      <c r="BL3" s="82">
        <v>158</v>
      </c>
      <c r="BM3" s="82">
        <v>148</v>
      </c>
      <c r="BN3" s="82">
        <v>138</v>
      </c>
      <c r="BO3" s="118">
        <v>187</v>
      </c>
      <c r="BP3" s="82">
        <v>141</v>
      </c>
      <c r="BQ3" s="118">
        <v>199</v>
      </c>
      <c r="BR3" s="82">
        <v>177</v>
      </c>
      <c r="BS3" s="82">
        <v>188</v>
      </c>
      <c r="BT3" s="82">
        <v>153</v>
      </c>
      <c r="BU3" s="82">
        <v>179</v>
      </c>
      <c r="BV3" s="82">
        <v>177</v>
      </c>
      <c r="BW3" s="82">
        <v>172</v>
      </c>
      <c r="BX3" s="60">
        <f t="shared" ref="BX3:BX37" si="0">COUNTA(G3:BW3)</f>
        <v>69</v>
      </c>
      <c r="BY3" s="59">
        <f t="shared" ref="BY3:BY37" si="1">SUM(G3:BW3)</f>
        <v>11377</v>
      </c>
      <c r="BZ3" s="61">
        <f t="shared" ref="BZ3" si="2">BY3/BX3</f>
        <v>164.8840579710145</v>
      </c>
      <c r="CA3" s="62">
        <f t="shared" ref="CA3:CA37" si="3">MAX(G3:BW3)</f>
        <v>213</v>
      </c>
      <c r="CB3" s="63">
        <f t="shared" ref="CB3:CB37" si="4">MIN(G3:BW3)</f>
        <v>128</v>
      </c>
    </row>
    <row r="4" spans="1:80" ht="14.25">
      <c r="A4" s="259">
        <v>2</v>
      </c>
      <c r="B4" s="260"/>
      <c r="C4" s="261">
        <v>2</v>
      </c>
      <c r="D4" s="55">
        <v>2</v>
      </c>
      <c r="E4" s="68" t="s">
        <v>73</v>
      </c>
      <c r="F4" s="65" t="s">
        <v>10</v>
      </c>
      <c r="G4" s="66">
        <v>171</v>
      </c>
      <c r="H4" s="66"/>
      <c r="I4" s="66">
        <v>115</v>
      </c>
      <c r="J4" s="66">
        <v>161</v>
      </c>
      <c r="K4" s="66">
        <v>188</v>
      </c>
      <c r="L4" s="66">
        <v>177</v>
      </c>
      <c r="M4" s="66">
        <v>144</v>
      </c>
      <c r="N4" s="66">
        <v>129</v>
      </c>
      <c r="O4" s="66">
        <v>99</v>
      </c>
      <c r="P4" s="66">
        <v>149</v>
      </c>
      <c r="Q4" s="66"/>
      <c r="R4" s="66"/>
      <c r="S4" s="66"/>
      <c r="T4" s="66"/>
      <c r="U4" s="66"/>
      <c r="V4" s="66">
        <v>142</v>
      </c>
      <c r="W4" s="66">
        <v>178</v>
      </c>
      <c r="X4" s="66"/>
      <c r="Y4" s="67">
        <v>183</v>
      </c>
      <c r="Z4" s="67">
        <v>145</v>
      </c>
      <c r="AA4" s="67">
        <v>151</v>
      </c>
      <c r="AB4" s="67">
        <v>142</v>
      </c>
      <c r="AC4" s="67"/>
      <c r="AD4" s="67">
        <v>144</v>
      </c>
      <c r="AE4" s="67">
        <v>190</v>
      </c>
      <c r="AF4" s="67"/>
      <c r="AG4" s="67">
        <v>151</v>
      </c>
      <c r="AH4" s="67">
        <v>114</v>
      </c>
      <c r="AI4" s="67">
        <v>126</v>
      </c>
      <c r="AJ4" s="67"/>
      <c r="AK4" s="67">
        <v>181</v>
      </c>
      <c r="AL4" s="67"/>
      <c r="AM4" s="67">
        <v>205</v>
      </c>
      <c r="AN4" s="67">
        <v>196</v>
      </c>
      <c r="AO4" s="67">
        <v>189</v>
      </c>
      <c r="AP4" s="67">
        <v>118</v>
      </c>
      <c r="AQ4" s="67"/>
      <c r="AR4" s="67">
        <v>170</v>
      </c>
      <c r="AS4" s="67"/>
      <c r="AT4" s="67">
        <v>135</v>
      </c>
      <c r="AU4" s="67">
        <v>149</v>
      </c>
      <c r="AV4" s="67">
        <v>135</v>
      </c>
      <c r="AW4" s="67">
        <v>152</v>
      </c>
      <c r="AX4" s="67">
        <v>168</v>
      </c>
      <c r="AY4" s="67">
        <v>143</v>
      </c>
      <c r="AZ4" s="67"/>
      <c r="BA4" s="67"/>
      <c r="BB4" s="67"/>
      <c r="BC4" s="67"/>
      <c r="BD4" s="67">
        <v>125</v>
      </c>
      <c r="BE4" s="67"/>
      <c r="BF4" s="67">
        <v>140</v>
      </c>
      <c r="BG4" s="67">
        <v>168</v>
      </c>
      <c r="BH4" s="67">
        <v>145</v>
      </c>
      <c r="BI4" s="67"/>
      <c r="BJ4" s="67">
        <v>172</v>
      </c>
      <c r="BK4" s="67">
        <v>178</v>
      </c>
      <c r="BL4" s="67">
        <v>171</v>
      </c>
      <c r="BM4" s="67">
        <v>162</v>
      </c>
      <c r="BN4" s="67">
        <v>160</v>
      </c>
      <c r="BO4" s="67"/>
      <c r="BP4" s="67">
        <v>143</v>
      </c>
      <c r="BQ4" s="67">
        <v>176</v>
      </c>
      <c r="BR4" s="67">
        <v>147</v>
      </c>
      <c r="BS4" s="67"/>
      <c r="BT4" s="67">
        <v>152</v>
      </c>
      <c r="BU4" s="67">
        <v>152</v>
      </c>
      <c r="BV4" s="67">
        <v>166</v>
      </c>
      <c r="BW4" s="67">
        <v>128</v>
      </c>
      <c r="BX4" s="60">
        <f t="shared" si="0"/>
        <v>48</v>
      </c>
      <c r="BY4" s="59">
        <f t="shared" si="1"/>
        <v>7425</v>
      </c>
      <c r="BZ4" s="61">
        <f t="shared" ref="BZ4:BZ37" si="5">BY4/BX4</f>
        <v>154.6875</v>
      </c>
      <c r="CA4" s="62">
        <f t="shared" si="3"/>
        <v>205</v>
      </c>
      <c r="CB4" s="63">
        <f t="shared" si="4"/>
        <v>99</v>
      </c>
    </row>
    <row r="5" spans="1:80" ht="14.25">
      <c r="A5" s="259">
        <v>3</v>
      </c>
      <c r="B5" s="260"/>
      <c r="C5" s="261">
        <v>3</v>
      </c>
      <c r="D5" s="55">
        <v>3</v>
      </c>
      <c r="E5" s="68" t="s">
        <v>74</v>
      </c>
      <c r="F5" s="65" t="s">
        <v>11</v>
      </c>
      <c r="G5" s="66">
        <v>168</v>
      </c>
      <c r="H5" s="66">
        <v>120</v>
      </c>
      <c r="I5" s="66">
        <v>159</v>
      </c>
      <c r="J5" s="66">
        <v>140</v>
      </c>
      <c r="K5" s="66">
        <v>172</v>
      </c>
      <c r="L5" s="66">
        <v>153</v>
      </c>
      <c r="M5" s="66">
        <v>161</v>
      </c>
      <c r="N5" s="66">
        <v>164</v>
      </c>
      <c r="O5" s="66">
        <v>147</v>
      </c>
      <c r="P5" s="66">
        <v>145</v>
      </c>
      <c r="Q5" s="74">
        <v>167</v>
      </c>
      <c r="R5" s="66">
        <v>146</v>
      </c>
      <c r="S5" s="66">
        <v>165</v>
      </c>
      <c r="T5" s="66">
        <v>113</v>
      </c>
      <c r="U5" s="66">
        <v>154</v>
      </c>
      <c r="V5" s="66">
        <v>143</v>
      </c>
      <c r="W5" s="66">
        <v>164</v>
      </c>
      <c r="X5" s="66">
        <v>123</v>
      </c>
      <c r="Y5" s="67">
        <v>155</v>
      </c>
      <c r="Z5" s="67">
        <v>143</v>
      </c>
      <c r="AA5" s="67">
        <v>135</v>
      </c>
      <c r="AB5" s="67">
        <v>147</v>
      </c>
      <c r="AC5" s="67">
        <v>114</v>
      </c>
      <c r="AD5" s="67">
        <v>118</v>
      </c>
      <c r="AE5" s="67">
        <v>134</v>
      </c>
      <c r="AF5" s="67">
        <v>135</v>
      </c>
      <c r="AG5" s="67">
        <v>174</v>
      </c>
      <c r="AH5" s="67">
        <v>145</v>
      </c>
      <c r="AI5" s="67">
        <v>177</v>
      </c>
      <c r="AJ5" s="67">
        <v>168</v>
      </c>
      <c r="AK5" s="67">
        <v>166</v>
      </c>
      <c r="AL5" s="67">
        <v>171</v>
      </c>
      <c r="AM5" s="67">
        <v>132</v>
      </c>
      <c r="AN5" s="67">
        <v>122</v>
      </c>
      <c r="AO5" s="67">
        <v>122</v>
      </c>
      <c r="AP5" s="67">
        <v>143</v>
      </c>
      <c r="AQ5" s="67">
        <v>193</v>
      </c>
      <c r="AR5" s="67">
        <v>115</v>
      </c>
      <c r="AS5" s="67">
        <v>149</v>
      </c>
      <c r="AT5" s="67">
        <v>100</v>
      </c>
      <c r="AU5" s="67">
        <v>148</v>
      </c>
      <c r="AV5" s="67">
        <v>135</v>
      </c>
      <c r="AW5" s="67">
        <v>138</v>
      </c>
      <c r="AX5" s="67">
        <v>145</v>
      </c>
      <c r="AY5" s="67">
        <v>154</v>
      </c>
      <c r="AZ5" s="67"/>
      <c r="BA5" s="67"/>
      <c r="BB5" s="67"/>
      <c r="BC5" s="67"/>
      <c r="BD5" s="67"/>
      <c r="BE5" s="67"/>
      <c r="BF5" s="67"/>
      <c r="BG5" s="67">
        <v>157</v>
      </c>
      <c r="BH5" s="86">
        <v>194</v>
      </c>
      <c r="BI5" s="67">
        <v>117</v>
      </c>
      <c r="BJ5" s="67">
        <v>146</v>
      </c>
      <c r="BK5" s="67">
        <v>147</v>
      </c>
      <c r="BL5" s="67">
        <v>140</v>
      </c>
      <c r="BM5" s="67">
        <v>125</v>
      </c>
      <c r="BN5" s="67">
        <v>140</v>
      </c>
      <c r="BO5" s="67">
        <v>113</v>
      </c>
      <c r="BP5" s="67">
        <v>123</v>
      </c>
      <c r="BQ5" s="67">
        <v>127</v>
      </c>
      <c r="BR5" s="67">
        <v>163</v>
      </c>
      <c r="BS5" s="67">
        <v>172</v>
      </c>
      <c r="BT5" s="67">
        <v>164</v>
      </c>
      <c r="BU5" s="86">
        <v>180</v>
      </c>
      <c r="BV5" s="67">
        <v>117</v>
      </c>
      <c r="BW5" s="67">
        <v>158</v>
      </c>
      <c r="BX5" s="60">
        <f t="shared" si="0"/>
        <v>62</v>
      </c>
      <c r="BY5" s="59">
        <f t="shared" si="1"/>
        <v>9065</v>
      </c>
      <c r="BZ5" s="61">
        <f t="shared" si="5"/>
        <v>146.20967741935485</v>
      </c>
      <c r="CA5" s="62">
        <f t="shared" si="3"/>
        <v>194</v>
      </c>
      <c r="CB5" s="63">
        <f t="shared" si="4"/>
        <v>100</v>
      </c>
    </row>
    <row r="6" spans="1:80" ht="14.25">
      <c r="A6" s="262"/>
      <c r="B6" s="262"/>
      <c r="C6" s="263"/>
      <c r="D6" s="171">
        <v>4</v>
      </c>
      <c r="E6" s="69" t="s">
        <v>252</v>
      </c>
      <c r="F6" s="65" t="s">
        <v>7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>
        <v>144</v>
      </c>
      <c r="BA6" s="67">
        <v>133</v>
      </c>
      <c r="BB6" s="67">
        <v>131</v>
      </c>
      <c r="BC6" s="67"/>
      <c r="BD6" s="67"/>
      <c r="BE6" s="67"/>
      <c r="BF6" s="67"/>
      <c r="BG6" s="67"/>
      <c r="BH6" s="67"/>
      <c r="BI6" s="67"/>
      <c r="BJ6" s="67"/>
      <c r="BK6" s="67"/>
      <c r="BL6" s="67">
        <v>148</v>
      </c>
      <c r="BM6" s="67">
        <v>158</v>
      </c>
      <c r="BN6" s="67">
        <v>136</v>
      </c>
      <c r="BO6" s="67">
        <v>164</v>
      </c>
      <c r="BP6" s="67">
        <v>170</v>
      </c>
      <c r="BQ6" s="67">
        <v>151</v>
      </c>
      <c r="BR6" s="67">
        <v>174</v>
      </c>
      <c r="BS6" s="67">
        <v>115</v>
      </c>
      <c r="BT6" s="67">
        <v>141</v>
      </c>
      <c r="BU6" s="67">
        <v>122</v>
      </c>
      <c r="BV6" s="67">
        <v>138</v>
      </c>
      <c r="BW6" s="67">
        <v>163</v>
      </c>
      <c r="BX6" s="172">
        <f t="shared" si="0"/>
        <v>15</v>
      </c>
      <c r="BY6" s="67">
        <f t="shared" si="1"/>
        <v>2188</v>
      </c>
      <c r="BZ6" s="61">
        <f t="shared" si="5"/>
        <v>145.86666666666667</v>
      </c>
      <c r="CA6" s="70">
        <f t="shared" si="3"/>
        <v>174</v>
      </c>
      <c r="CB6" s="71">
        <f t="shared" si="4"/>
        <v>115</v>
      </c>
    </row>
    <row r="7" spans="1:80" ht="14.25">
      <c r="A7" s="259">
        <v>4</v>
      </c>
      <c r="B7" s="260"/>
      <c r="C7" s="261">
        <v>4</v>
      </c>
      <c r="D7" s="55">
        <v>5</v>
      </c>
      <c r="E7" s="68" t="s">
        <v>78</v>
      </c>
      <c r="F7" s="65" t="s">
        <v>11</v>
      </c>
      <c r="G7" s="66">
        <v>132</v>
      </c>
      <c r="H7" s="66">
        <v>157</v>
      </c>
      <c r="I7" s="66">
        <v>165</v>
      </c>
      <c r="J7" s="66">
        <v>149</v>
      </c>
      <c r="K7" s="66">
        <v>102</v>
      </c>
      <c r="L7" s="66">
        <v>154</v>
      </c>
      <c r="M7" s="66">
        <v>138</v>
      </c>
      <c r="N7" s="66">
        <v>98</v>
      </c>
      <c r="O7" s="66">
        <v>142</v>
      </c>
      <c r="P7" s="66">
        <v>122</v>
      </c>
      <c r="Q7" s="66">
        <v>140</v>
      </c>
      <c r="R7" s="66">
        <v>125</v>
      </c>
      <c r="S7" s="66">
        <v>143</v>
      </c>
      <c r="T7" s="66">
        <v>159</v>
      </c>
      <c r="U7" s="66">
        <v>122</v>
      </c>
      <c r="V7" s="66">
        <v>122</v>
      </c>
      <c r="W7" s="66">
        <v>155</v>
      </c>
      <c r="X7" s="66">
        <v>136</v>
      </c>
      <c r="Y7" s="67">
        <v>91</v>
      </c>
      <c r="Z7" s="67">
        <v>98</v>
      </c>
      <c r="AA7" s="67">
        <v>114</v>
      </c>
      <c r="AB7" s="67">
        <v>152</v>
      </c>
      <c r="AC7" s="67">
        <v>164</v>
      </c>
      <c r="AD7" s="67">
        <v>137</v>
      </c>
      <c r="AE7" s="67">
        <v>222</v>
      </c>
      <c r="AF7" s="67">
        <v>140</v>
      </c>
      <c r="AG7" s="67">
        <v>134</v>
      </c>
      <c r="AH7" s="86">
        <v>181</v>
      </c>
      <c r="AI7" s="67">
        <v>152</v>
      </c>
      <c r="AJ7" s="67">
        <v>129</v>
      </c>
      <c r="AK7" s="67">
        <v>103</v>
      </c>
      <c r="AL7" s="67">
        <v>133</v>
      </c>
      <c r="AM7" s="67">
        <v>118</v>
      </c>
      <c r="AN7" s="67">
        <v>167</v>
      </c>
      <c r="AO7" s="67">
        <v>133</v>
      </c>
      <c r="AP7" s="67">
        <v>128</v>
      </c>
      <c r="AQ7" s="67">
        <v>146</v>
      </c>
      <c r="AR7" s="67">
        <v>159</v>
      </c>
      <c r="AS7" s="67">
        <v>172</v>
      </c>
      <c r="AT7" s="67">
        <v>132</v>
      </c>
      <c r="AU7" s="67">
        <v>137</v>
      </c>
      <c r="AV7" s="67">
        <v>129</v>
      </c>
      <c r="AW7" s="67">
        <v>158</v>
      </c>
      <c r="AX7" s="67">
        <v>159</v>
      </c>
      <c r="AY7" s="67">
        <v>140</v>
      </c>
      <c r="AZ7" s="67">
        <v>123</v>
      </c>
      <c r="BA7" s="67">
        <v>142</v>
      </c>
      <c r="BB7" s="67">
        <v>117</v>
      </c>
      <c r="BC7" s="67">
        <v>142</v>
      </c>
      <c r="BD7" s="67">
        <v>133</v>
      </c>
      <c r="BE7" s="67">
        <v>126</v>
      </c>
      <c r="BF7" s="67">
        <v>114</v>
      </c>
      <c r="BG7" s="67">
        <v>140</v>
      </c>
      <c r="BH7" s="67">
        <v>157</v>
      </c>
      <c r="BI7" s="67">
        <v>170</v>
      </c>
      <c r="BJ7" s="67">
        <v>150</v>
      </c>
      <c r="BK7" s="67">
        <v>108</v>
      </c>
      <c r="BL7" s="67">
        <v>139</v>
      </c>
      <c r="BM7" s="67">
        <v>121</v>
      </c>
      <c r="BN7" s="67">
        <v>148</v>
      </c>
      <c r="BO7" s="67">
        <v>154</v>
      </c>
      <c r="BP7" s="67">
        <v>149</v>
      </c>
      <c r="BQ7" s="67">
        <v>120</v>
      </c>
      <c r="BR7" s="67">
        <v>155</v>
      </c>
      <c r="BS7" s="67">
        <v>133</v>
      </c>
      <c r="BT7" s="67">
        <v>156</v>
      </c>
      <c r="BU7" s="67">
        <v>139</v>
      </c>
      <c r="BV7" s="67">
        <v>125</v>
      </c>
      <c r="BW7" s="67">
        <v>143</v>
      </c>
      <c r="BX7" s="60">
        <f t="shared" si="0"/>
        <v>69</v>
      </c>
      <c r="BY7" s="67">
        <f t="shared" si="1"/>
        <v>9593</v>
      </c>
      <c r="BZ7" s="61">
        <f t="shared" si="5"/>
        <v>139.02898550724638</v>
      </c>
      <c r="CA7" s="174">
        <f t="shared" si="3"/>
        <v>222</v>
      </c>
      <c r="CB7" s="71">
        <f t="shared" si="4"/>
        <v>91</v>
      </c>
    </row>
    <row r="8" spans="1:80" ht="14.25">
      <c r="A8" s="262"/>
      <c r="B8" s="262"/>
      <c r="C8" s="263"/>
      <c r="D8" s="171">
        <v>6</v>
      </c>
      <c r="E8" s="56" t="s">
        <v>81</v>
      </c>
      <c r="F8" s="57" t="s">
        <v>10</v>
      </c>
      <c r="G8" s="58">
        <v>116</v>
      </c>
      <c r="H8" s="58">
        <v>123</v>
      </c>
      <c r="I8" s="58"/>
      <c r="J8" s="58">
        <v>148</v>
      </c>
      <c r="K8" s="58"/>
      <c r="L8" s="58"/>
      <c r="M8" s="58"/>
      <c r="N8" s="58"/>
      <c r="O8" s="58"/>
      <c r="P8" s="58"/>
      <c r="Q8" s="58">
        <v>114</v>
      </c>
      <c r="R8" s="58">
        <v>163</v>
      </c>
      <c r="S8" s="58">
        <v>142</v>
      </c>
      <c r="T8" s="58">
        <v>137</v>
      </c>
      <c r="U8" s="58">
        <v>133</v>
      </c>
      <c r="V8" s="58">
        <v>130</v>
      </c>
      <c r="W8" s="58"/>
      <c r="X8" s="58">
        <v>145</v>
      </c>
      <c r="Y8" s="59"/>
      <c r="Z8" s="59">
        <v>158</v>
      </c>
      <c r="AA8" s="59"/>
      <c r="AB8" s="59">
        <v>152</v>
      </c>
      <c r="AC8" s="59">
        <v>134</v>
      </c>
      <c r="AD8" s="59">
        <v>123</v>
      </c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>
        <v>148</v>
      </c>
      <c r="AV8" s="59">
        <v>114</v>
      </c>
      <c r="AW8" s="59">
        <v>148</v>
      </c>
      <c r="AX8" s="59">
        <v>147</v>
      </c>
      <c r="AY8" s="59">
        <v>139</v>
      </c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172">
        <f t="shared" si="0"/>
        <v>19</v>
      </c>
      <c r="BY8" s="59">
        <f t="shared" si="1"/>
        <v>2614</v>
      </c>
      <c r="BZ8" s="61">
        <f t="shared" si="5"/>
        <v>137.57894736842104</v>
      </c>
      <c r="CA8" s="59">
        <f t="shared" si="3"/>
        <v>163</v>
      </c>
      <c r="CB8" s="63">
        <f t="shared" si="4"/>
        <v>114</v>
      </c>
    </row>
    <row r="9" spans="1:80" ht="14.25">
      <c r="A9" s="262"/>
      <c r="B9" s="262"/>
      <c r="C9" s="263"/>
      <c r="D9" s="171">
        <v>7</v>
      </c>
      <c r="E9" s="64" t="s">
        <v>77</v>
      </c>
      <c r="F9" s="57" t="s">
        <v>8</v>
      </c>
      <c r="G9" s="58">
        <v>142</v>
      </c>
      <c r="H9" s="58">
        <v>159</v>
      </c>
      <c r="I9" s="58">
        <v>151</v>
      </c>
      <c r="J9" s="58">
        <v>143</v>
      </c>
      <c r="K9" s="58">
        <v>111</v>
      </c>
      <c r="L9" s="58"/>
      <c r="M9" s="58"/>
      <c r="N9" s="58"/>
      <c r="O9" s="58"/>
      <c r="P9" s="58"/>
      <c r="Q9" s="58">
        <v>122</v>
      </c>
      <c r="R9" s="58">
        <v>131</v>
      </c>
      <c r="S9" s="58">
        <v>133</v>
      </c>
      <c r="T9" s="58">
        <v>122</v>
      </c>
      <c r="U9" s="58">
        <v>111</v>
      </c>
      <c r="V9" s="58"/>
      <c r="W9" s="58"/>
      <c r="X9" s="58"/>
      <c r="Y9" s="59"/>
      <c r="Z9" s="59"/>
      <c r="AA9" s="59">
        <v>158</v>
      </c>
      <c r="AB9" s="59">
        <v>147</v>
      </c>
      <c r="AC9" s="59">
        <v>148</v>
      </c>
      <c r="AD9" s="59">
        <v>134</v>
      </c>
      <c r="AE9" s="59">
        <v>144</v>
      </c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172">
        <f t="shared" si="0"/>
        <v>15</v>
      </c>
      <c r="BY9" s="59">
        <f t="shared" si="1"/>
        <v>2056</v>
      </c>
      <c r="BZ9" s="61">
        <f t="shared" si="5"/>
        <v>137.06666666666666</v>
      </c>
      <c r="CA9" s="59">
        <f t="shared" si="3"/>
        <v>159</v>
      </c>
      <c r="CB9" s="63">
        <f t="shared" si="4"/>
        <v>111</v>
      </c>
    </row>
    <row r="10" spans="1:80" ht="14.25">
      <c r="A10" s="259">
        <v>5</v>
      </c>
      <c r="B10" s="260"/>
      <c r="C10" s="261">
        <v>5</v>
      </c>
      <c r="D10" s="55">
        <v>8</v>
      </c>
      <c r="E10" s="68" t="s">
        <v>76</v>
      </c>
      <c r="F10" s="65" t="s">
        <v>10</v>
      </c>
      <c r="G10" s="66"/>
      <c r="H10" s="66">
        <v>168</v>
      </c>
      <c r="I10" s="66">
        <v>145</v>
      </c>
      <c r="J10" s="66">
        <v>118</v>
      </c>
      <c r="K10" s="66">
        <v>139</v>
      </c>
      <c r="L10" s="66"/>
      <c r="M10" s="66"/>
      <c r="N10" s="66"/>
      <c r="O10" s="66"/>
      <c r="P10" s="66"/>
      <c r="Q10" s="66">
        <v>154</v>
      </c>
      <c r="R10" s="66">
        <v>133</v>
      </c>
      <c r="S10" s="66">
        <v>120</v>
      </c>
      <c r="T10" s="66">
        <v>127</v>
      </c>
      <c r="U10" s="66">
        <v>117</v>
      </c>
      <c r="V10" s="66">
        <v>146</v>
      </c>
      <c r="W10" s="66">
        <v>150</v>
      </c>
      <c r="X10" s="66"/>
      <c r="Y10" s="67">
        <v>155</v>
      </c>
      <c r="Z10" s="67"/>
      <c r="AA10" s="67">
        <v>142</v>
      </c>
      <c r="AB10" s="67">
        <v>101</v>
      </c>
      <c r="AC10" s="67">
        <v>142</v>
      </c>
      <c r="AD10" s="67"/>
      <c r="AE10" s="67">
        <v>126</v>
      </c>
      <c r="AF10" s="67"/>
      <c r="AG10" s="67">
        <v>116</v>
      </c>
      <c r="AH10" s="67"/>
      <c r="AI10" s="67">
        <v>135</v>
      </c>
      <c r="AJ10" s="67">
        <v>145</v>
      </c>
      <c r="AK10" s="67">
        <v>112</v>
      </c>
      <c r="AL10" s="67">
        <v>137</v>
      </c>
      <c r="AM10" s="67"/>
      <c r="AN10" s="67">
        <v>137</v>
      </c>
      <c r="AO10" s="67">
        <v>131</v>
      </c>
      <c r="AP10" s="67">
        <v>112</v>
      </c>
      <c r="AQ10" s="67">
        <v>135</v>
      </c>
      <c r="AR10" s="67"/>
      <c r="AS10" s="67">
        <v>127</v>
      </c>
      <c r="AT10" s="67">
        <v>142</v>
      </c>
      <c r="AU10" s="67"/>
      <c r="AV10" s="67"/>
      <c r="AW10" s="67"/>
      <c r="AX10" s="67"/>
      <c r="AY10" s="67"/>
      <c r="AZ10" s="67">
        <v>104</v>
      </c>
      <c r="BA10" s="67">
        <v>130</v>
      </c>
      <c r="BB10" s="67">
        <v>135</v>
      </c>
      <c r="BC10" s="67">
        <v>141</v>
      </c>
      <c r="BD10" s="67">
        <v>115</v>
      </c>
      <c r="BE10" s="67">
        <v>146</v>
      </c>
      <c r="BF10" s="67">
        <v>124</v>
      </c>
      <c r="BG10" s="67">
        <v>157</v>
      </c>
      <c r="BH10" s="67"/>
      <c r="BI10" s="67">
        <v>98</v>
      </c>
      <c r="BJ10" s="67"/>
      <c r="BK10" s="67">
        <v>170</v>
      </c>
      <c r="BL10" s="67">
        <v>159</v>
      </c>
      <c r="BM10" s="67">
        <v>113</v>
      </c>
      <c r="BN10" s="67">
        <v>121</v>
      </c>
      <c r="BO10" s="67"/>
      <c r="BP10" s="67"/>
      <c r="BQ10" s="67"/>
      <c r="BR10" s="67">
        <v>140</v>
      </c>
      <c r="BS10" s="67">
        <v>144</v>
      </c>
      <c r="BT10" s="67">
        <v>134</v>
      </c>
      <c r="BU10" s="67"/>
      <c r="BV10" s="67">
        <v>149</v>
      </c>
      <c r="BW10" s="67">
        <v>124</v>
      </c>
      <c r="BX10" s="60">
        <f t="shared" si="0"/>
        <v>45</v>
      </c>
      <c r="BY10" s="59">
        <f t="shared" si="1"/>
        <v>6016</v>
      </c>
      <c r="BZ10" s="61">
        <f t="shared" si="5"/>
        <v>133.6888888888889</v>
      </c>
      <c r="CA10" s="59">
        <f t="shared" si="3"/>
        <v>170</v>
      </c>
      <c r="CB10" s="63">
        <f t="shared" si="4"/>
        <v>98</v>
      </c>
    </row>
    <row r="11" spans="1:80" ht="14.25">
      <c r="A11" s="259">
        <v>6</v>
      </c>
      <c r="B11" s="260"/>
      <c r="C11" s="261">
        <v>6</v>
      </c>
      <c r="D11" s="55">
        <v>9</v>
      </c>
      <c r="E11" s="56" t="s">
        <v>83</v>
      </c>
      <c r="F11" s="57" t="s">
        <v>7</v>
      </c>
      <c r="G11" s="58">
        <v>107</v>
      </c>
      <c r="H11" s="58">
        <v>117</v>
      </c>
      <c r="I11" s="58">
        <v>109</v>
      </c>
      <c r="J11" s="58">
        <v>125</v>
      </c>
      <c r="K11" s="58">
        <v>141</v>
      </c>
      <c r="L11" s="58"/>
      <c r="M11" s="58">
        <v>95</v>
      </c>
      <c r="N11" s="58"/>
      <c r="O11" s="58">
        <v>137</v>
      </c>
      <c r="P11" s="58">
        <v>121</v>
      </c>
      <c r="Q11" s="58">
        <v>124</v>
      </c>
      <c r="R11" s="58">
        <v>129</v>
      </c>
      <c r="S11" s="58">
        <v>138</v>
      </c>
      <c r="T11" s="58">
        <v>150</v>
      </c>
      <c r="U11" s="58">
        <v>121</v>
      </c>
      <c r="V11" s="58">
        <v>120</v>
      </c>
      <c r="W11" s="58">
        <v>136</v>
      </c>
      <c r="X11" s="58"/>
      <c r="Y11" s="59">
        <v>118</v>
      </c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>
        <v>112</v>
      </c>
      <c r="AL11" s="59">
        <v>138</v>
      </c>
      <c r="AM11" s="59">
        <v>151</v>
      </c>
      <c r="AN11" s="59">
        <v>97</v>
      </c>
      <c r="AO11" s="59">
        <v>120</v>
      </c>
      <c r="AP11" s="59">
        <v>117</v>
      </c>
      <c r="AQ11" s="59">
        <v>131</v>
      </c>
      <c r="AR11" s="59">
        <v>108</v>
      </c>
      <c r="AS11" s="59">
        <v>121</v>
      </c>
      <c r="AT11" s="59">
        <v>154</v>
      </c>
      <c r="AU11" s="59">
        <v>112</v>
      </c>
      <c r="AV11" s="59">
        <v>170</v>
      </c>
      <c r="AW11" s="59">
        <v>140</v>
      </c>
      <c r="AX11" s="59">
        <v>124</v>
      </c>
      <c r="AY11" s="59">
        <v>121</v>
      </c>
      <c r="AZ11" s="59"/>
      <c r="BA11" s="59"/>
      <c r="BB11" s="59"/>
      <c r="BC11" s="59"/>
      <c r="BD11" s="59"/>
      <c r="BE11" s="59"/>
      <c r="BF11" s="59">
        <v>124</v>
      </c>
      <c r="BG11" s="59">
        <v>177</v>
      </c>
      <c r="BH11" s="59">
        <v>137</v>
      </c>
      <c r="BI11" s="59"/>
      <c r="BJ11" s="59"/>
      <c r="BK11" s="59"/>
      <c r="BL11" s="59">
        <v>114</v>
      </c>
      <c r="BM11" s="59">
        <v>124</v>
      </c>
      <c r="BN11" s="59">
        <v>146</v>
      </c>
      <c r="BO11" s="59">
        <v>141</v>
      </c>
      <c r="BP11" s="59">
        <v>144</v>
      </c>
      <c r="BQ11" s="59">
        <v>135</v>
      </c>
      <c r="BR11" s="59">
        <v>148</v>
      </c>
      <c r="BS11" s="59">
        <v>137</v>
      </c>
      <c r="BT11" s="59">
        <v>138</v>
      </c>
      <c r="BU11" s="59"/>
      <c r="BV11" s="59"/>
      <c r="BW11" s="59">
        <v>112</v>
      </c>
      <c r="BX11" s="60">
        <f t="shared" si="0"/>
        <v>44</v>
      </c>
      <c r="BY11" s="59">
        <f t="shared" si="1"/>
        <v>5681</v>
      </c>
      <c r="BZ11" s="61">
        <f t="shared" si="5"/>
        <v>129.11363636363637</v>
      </c>
      <c r="CA11" s="59">
        <f t="shared" si="3"/>
        <v>177</v>
      </c>
      <c r="CB11" s="63">
        <f t="shared" si="4"/>
        <v>95</v>
      </c>
    </row>
    <row r="12" spans="1:80" ht="14.25">
      <c r="A12" s="260"/>
      <c r="B12" s="264">
        <v>1</v>
      </c>
      <c r="C12" s="261">
        <v>7</v>
      </c>
      <c r="D12" s="55">
        <v>10</v>
      </c>
      <c r="E12" s="72" t="s">
        <v>94</v>
      </c>
      <c r="F12" s="57" t="s">
        <v>10</v>
      </c>
      <c r="G12" s="58"/>
      <c r="H12" s="58"/>
      <c r="I12" s="58"/>
      <c r="J12" s="58"/>
      <c r="K12" s="58"/>
      <c r="L12" s="58">
        <v>110</v>
      </c>
      <c r="M12" s="59">
        <v>122</v>
      </c>
      <c r="N12" s="58">
        <v>110</v>
      </c>
      <c r="O12" s="58">
        <v>144</v>
      </c>
      <c r="P12" s="58">
        <v>98</v>
      </c>
      <c r="Q12" s="58"/>
      <c r="R12" s="58"/>
      <c r="S12" s="58"/>
      <c r="T12" s="58"/>
      <c r="U12" s="58"/>
      <c r="V12" s="58"/>
      <c r="W12" s="58">
        <v>90</v>
      </c>
      <c r="X12" s="58">
        <v>138</v>
      </c>
      <c r="Y12" s="59">
        <v>124</v>
      </c>
      <c r="Z12" s="59">
        <v>119</v>
      </c>
      <c r="AA12" s="59"/>
      <c r="AB12" s="59"/>
      <c r="AC12" s="59"/>
      <c r="AD12" s="59"/>
      <c r="AE12" s="59"/>
      <c r="AF12" s="59"/>
      <c r="AG12" s="59"/>
      <c r="AH12" s="59">
        <v>127</v>
      </c>
      <c r="AI12" s="59">
        <v>99</v>
      </c>
      <c r="AJ12" s="59">
        <v>121</v>
      </c>
      <c r="AK12" s="59">
        <v>129</v>
      </c>
      <c r="AL12" s="59">
        <v>125</v>
      </c>
      <c r="AM12" s="59">
        <v>175</v>
      </c>
      <c r="AN12" s="59">
        <v>152</v>
      </c>
      <c r="AO12" s="59">
        <v>134</v>
      </c>
      <c r="AP12" s="59">
        <v>147</v>
      </c>
      <c r="AQ12" s="59">
        <v>109</v>
      </c>
      <c r="AR12" s="59">
        <v>131</v>
      </c>
      <c r="AS12" s="59">
        <v>139</v>
      </c>
      <c r="AT12" s="59">
        <v>115</v>
      </c>
      <c r="AU12" s="59"/>
      <c r="AV12" s="59"/>
      <c r="AW12" s="59"/>
      <c r="AX12" s="59"/>
      <c r="AY12" s="59"/>
      <c r="AZ12" s="59">
        <v>141</v>
      </c>
      <c r="BA12" s="59">
        <v>139</v>
      </c>
      <c r="BB12" s="59">
        <v>112</v>
      </c>
      <c r="BC12" s="59">
        <v>105</v>
      </c>
      <c r="BD12" s="59">
        <v>142</v>
      </c>
      <c r="BE12" s="59">
        <v>154</v>
      </c>
      <c r="BF12" s="59"/>
      <c r="BG12" s="59"/>
      <c r="BH12" s="59">
        <v>122</v>
      </c>
      <c r="BI12" s="59">
        <v>147</v>
      </c>
      <c r="BJ12" s="59">
        <v>134</v>
      </c>
      <c r="BK12" s="59">
        <v>145</v>
      </c>
      <c r="BL12" s="59"/>
      <c r="BM12" s="59"/>
      <c r="BN12" s="59">
        <v>155</v>
      </c>
      <c r="BO12" s="59">
        <v>134</v>
      </c>
      <c r="BP12" s="59">
        <v>135</v>
      </c>
      <c r="BQ12" s="59">
        <v>113</v>
      </c>
      <c r="BR12" s="59"/>
      <c r="BS12" s="59">
        <v>115</v>
      </c>
      <c r="BT12" s="59">
        <v>114</v>
      </c>
      <c r="BU12" s="59">
        <v>137</v>
      </c>
      <c r="BV12" s="59"/>
      <c r="BW12" s="59">
        <v>155</v>
      </c>
      <c r="BX12" s="60">
        <f t="shared" si="0"/>
        <v>40</v>
      </c>
      <c r="BY12" s="59">
        <f t="shared" si="1"/>
        <v>5157</v>
      </c>
      <c r="BZ12" s="61">
        <f t="shared" si="5"/>
        <v>128.92500000000001</v>
      </c>
      <c r="CA12" s="175">
        <f t="shared" si="3"/>
        <v>175</v>
      </c>
      <c r="CB12" s="63">
        <f t="shared" si="4"/>
        <v>90</v>
      </c>
    </row>
    <row r="13" spans="1:80" ht="14.25">
      <c r="A13" s="262"/>
      <c r="B13" s="262"/>
      <c r="C13" s="263"/>
      <c r="D13" s="171">
        <v>11</v>
      </c>
      <c r="E13" s="64" t="s">
        <v>82</v>
      </c>
      <c r="F13" s="57" t="s">
        <v>8</v>
      </c>
      <c r="G13" s="58">
        <v>108</v>
      </c>
      <c r="H13" s="58">
        <v>139</v>
      </c>
      <c r="I13" s="58">
        <v>113</v>
      </c>
      <c r="J13" s="129">
        <v>189</v>
      </c>
      <c r="K13" s="58">
        <v>91</v>
      </c>
      <c r="L13" s="58">
        <v>120</v>
      </c>
      <c r="M13" s="129">
        <v>195</v>
      </c>
      <c r="N13" s="58">
        <v>114</v>
      </c>
      <c r="O13" s="58">
        <v>115</v>
      </c>
      <c r="P13" s="58">
        <v>118</v>
      </c>
      <c r="Q13" s="58">
        <v>139</v>
      </c>
      <c r="R13" s="58">
        <v>147</v>
      </c>
      <c r="S13" s="58">
        <v>129</v>
      </c>
      <c r="T13" s="58">
        <v>131</v>
      </c>
      <c r="U13" s="58">
        <v>88</v>
      </c>
      <c r="V13" s="58"/>
      <c r="W13" s="58"/>
      <c r="X13" s="58"/>
      <c r="Y13" s="59"/>
      <c r="Z13" s="59"/>
      <c r="AA13" s="59">
        <v>79</v>
      </c>
      <c r="AB13" s="59">
        <v>108</v>
      </c>
      <c r="AC13" s="59">
        <v>170</v>
      </c>
      <c r="AD13" s="59">
        <v>130</v>
      </c>
      <c r="AE13" s="59">
        <v>145</v>
      </c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172">
        <f t="shared" si="0"/>
        <v>20</v>
      </c>
      <c r="BY13" s="59">
        <f t="shared" si="1"/>
        <v>2568</v>
      </c>
      <c r="BZ13" s="61">
        <f t="shared" si="5"/>
        <v>128.4</v>
      </c>
      <c r="CA13" s="62">
        <f t="shared" si="3"/>
        <v>195</v>
      </c>
      <c r="CB13" s="63">
        <f t="shared" si="4"/>
        <v>79</v>
      </c>
    </row>
    <row r="14" spans="1:80" ht="14.25">
      <c r="A14" s="262"/>
      <c r="B14" s="262"/>
      <c r="C14" s="263"/>
      <c r="D14" s="171">
        <v>12</v>
      </c>
      <c r="E14" s="72" t="s">
        <v>102</v>
      </c>
      <c r="F14" s="57" t="s">
        <v>8</v>
      </c>
      <c r="G14" s="58"/>
      <c r="H14" s="58"/>
      <c r="I14" s="58"/>
      <c r="J14" s="58"/>
      <c r="K14" s="58"/>
      <c r="L14" s="58">
        <v>143</v>
      </c>
      <c r="M14" s="58">
        <v>92</v>
      </c>
      <c r="N14" s="58">
        <v>154</v>
      </c>
      <c r="O14" s="58">
        <v>108</v>
      </c>
      <c r="P14" s="58">
        <v>124</v>
      </c>
      <c r="Q14" s="58"/>
      <c r="R14" s="58"/>
      <c r="S14" s="58"/>
      <c r="T14" s="58"/>
      <c r="U14" s="58"/>
      <c r="V14" s="58"/>
      <c r="W14" s="58"/>
      <c r="X14" s="58"/>
      <c r="Y14" s="59"/>
      <c r="Z14" s="59"/>
      <c r="AA14" s="59">
        <v>130</v>
      </c>
      <c r="AB14" s="59">
        <v>107</v>
      </c>
      <c r="AC14" s="59">
        <v>130</v>
      </c>
      <c r="AD14" s="59">
        <v>104</v>
      </c>
      <c r="AE14" s="59">
        <v>170</v>
      </c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172">
        <f t="shared" si="0"/>
        <v>10</v>
      </c>
      <c r="BY14" s="59">
        <f t="shared" si="1"/>
        <v>1262</v>
      </c>
      <c r="BZ14" s="61">
        <f t="shared" si="5"/>
        <v>126.2</v>
      </c>
      <c r="CA14" s="62">
        <f t="shared" si="3"/>
        <v>170</v>
      </c>
      <c r="CB14" s="63">
        <f t="shared" si="4"/>
        <v>92</v>
      </c>
    </row>
    <row r="15" spans="1:80" ht="14.25">
      <c r="A15" s="259">
        <v>7</v>
      </c>
      <c r="B15" s="260"/>
      <c r="C15" s="261">
        <v>8</v>
      </c>
      <c r="D15" s="55">
        <v>13</v>
      </c>
      <c r="E15" s="56" t="s">
        <v>79</v>
      </c>
      <c r="F15" s="57" t="s">
        <v>7</v>
      </c>
      <c r="G15" s="58">
        <v>136</v>
      </c>
      <c r="H15" s="58">
        <v>114</v>
      </c>
      <c r="I15" s="58">
        <v>134</v>
      </c>
      <c r="J15" s="58">
        <v>140</v>
      </c>
      <c r="K15" s="58">
        <v>152</v>
      </c>
      <c r="L15" s="58">
        <v>89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>
        <v>133</v>
      </c>
      <c r="Z15" s="59">
        <v>123</v>
      </c>
      <c r="AA15" s="59">
        <v>111</v>
      </c>
      <c r="AB15" s="59">
        <v>124</v>
      </c>
      <c r="AC15" s="59"/>
      <c r="AD15" s="59">
        <v>133</v>
      </c>
      <c r="AE15" s="59">
        <v>129</v>
      </c>
      <c r="AF15" s="59">
        <v>133</v>
      </c>
      <c r="AG15" s="59">
        <v>136</v>
      </c>
      <c r="AH15" s="59">
        <v>135</v>
      </c>
      <c r="AI15" s="59">
        <v>151</v>
      </c>
      <c r="AJ15" s="59">
        <v>137</v>
      </c>
      <c r="AK15" s="59">
        <v>134</v>
      </c>
      <c r="AL15" s="59">
        <v>129</v>
      </c>
      <c r="AM15" s="59"/>
      <c r="AN15" s="59">
        <v>115</v>
      </c>
      <c r="AO15" s="59">
        <v>108</v>
      </c>
      <c r="AP15" s="59">
        <v>139</v>
      </c>
      <c r="AQ15" s="59">
        <v>124</v>
      </c>
      <c r="AR15" s="59"/>
      <c r="AS15" s="59"/>
      <c r="AT15" s="59"/>
      <c r="AU15" s="59">
        <v>101</v>
      </c>
      <c r="AV15" s="59">
        <v>126</v>
      </c>
      <c r="AW15" s="59">
        <v>92</v>
      </c>
      <c r="AX15" s="59">
        <v>112</v>
      </c>
      <c r="AY15" s="59">
        <v>95</v>
      </c>
      <c r="AZ15" s="59">
        <v>109</v>
      </c>
      <c r="BA15" s="130">
        <v>181</v>
      </c>
      <c r="BB15" s="59">
        <v>136</v>
      </c>
      <c r="BC15" s="59">
        <v>124</v>
      </c>
      <c r="BD15" s="59">
        <v>102</v>
      </c>
      <c r="BE15" s="59">
        <v>91</v>
      </c>
      <c r="BF15" s="59">
        <v>100</v>
      </c>
      <c r="BG15" s="59">
        <v>126</v>
      </c>
      <c r="BH15" s="59">
        <v>111</v>
      </c>
      <c r="BI15" s="59">
        <v>105</v>
      </c>
      <c r="BJ15" s="59">
        <v>110</v>
      </c>
      <c r="BK15" s="59">
        <v>118</v>
      </c>
      <c r="BL15" s="59">
        <v>129</v>
      </c>
      <c r="BM15" s="59">
        <v>158</v>
      </c>
      <c r="BN15" s="59">
        <v>141</v>
      </c>
      <c r="BO15" s="59">
        <v>95</v>
      </c>
      <c r="BP15" s="59">
        <v>131</v>
      </c>
      <c r="BQ15" s="59">
        <v>151</v>
      </c>
      <c r="BR15" s="59">
        <v>107</v>
      </c>
      <c r="BS15" s="59">
        <v>142</v>
      </c>
      <c r="BT15" s="59">
        <v>132</v>
      </c>
      <c r="BU15" s="59">
        <v>137</v>
      </c>
      <c r="BV15" s="59">
        <v>120</v>
      </c>
      <c r="BW15" s="59">
        <v>122</v>
      </c>
      <c r="BX15" s="60">
        <f t="shared" si="0"/>
        <v>52</v>
      </c>
      <c r="BY15" s="59">
        <f t="shared" si="1"/>
        <v>6463</v>
      </c>
      <c r="BZ15" s="61">
        <f t="shared" si="5"/>
        <v>124.28846153846153</v>
      </c>
      <c r="CA15" s="62">
        <f t="shared" si="3"/>
        <v>181</v>
      </c>
      <c r="CB15" s="63">
        <f t="shared" si="4"/>
        <v>89</v>
      </c>
    </row>
    <row r="16" spans="1:80" ht="14.25">
      <c r="A16" s="262"/>
      <c r="B16" s="262"/>
      <c r="C16" s="263"/>
      <c r="D16" s="171">
        <v>14</v>
      </c>
      <c r="E16" s="64" t="s">
        <v>74</v>
      </c>
      <c r="F16" s="57" t="s">
        <v>15</v>
      </c>
      <c r="G16" s="58">
        <v>124</v>
      </c>
      <c r="H16" s="58">
        <v>126</v>
      </c>
      <c r="I16" s="58">
        <v>95</v>
      </c>
      <c r="J16" s="58">
        <v>152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172">
        <f t="shared" si="0"/>
        <v>4</v>
      </c>
      <c r="BY16" s="59">
        <f t="shared" si="1"/>
        <v>497</v>
      </c>
      <c r="BZ16" s="61">
        <f t="shared" si="5"/>
        <v>124.25</v>
      </c>
      <c r="CA16" s="62">
        <f t="shared" si="3"/>
        <v>152</v>
      </c>
      <c r="CB16" s="63">
        <f t="shared" si="4"/>
        <v>95</v>
      </c>
    </row>
    <row r="17" spans="1:81" ht="14.25">
      <c r="A17" s="259">
        <v>8</v>
      </c>
      <c r="B17" s="260"/>
      <c r="C17" s="261">
        <v>9</v>
      </c>
      <c r="D17" s="55">
        <v>15</v>
      </c>
      <c r="E17" s="56" t="s">
        <v>80</v>
      </c>
      <c r="F17" s="57" t="s">
        <v>10</v>
      </c>
      <c r="G17" s="58">
        <v>125</v>
      </c>
      <c r="H17" s="58">
        <v>145</v>
      </c>
      <c r="I17" s="58">
        <v>132</v>
      </c>
      <c r="J17" s="58"/>
      <c r="K17" s="58">
        <v>127</v>
      </c>
      <c r="L17" s="58">
        <v>103</v>
      </c>
      <c r="M17" s="58">
        <v>137</v>
      </c>
      <c r="N17" s="58">
        <v>113</v>
      </c>
      <c r="O17" s="58">
        <v>98</v>
      </c>
      <c r="P17" s="58"/>
      <c r="Q17" s="58">
        <v>138</v>
      </c>
      <c r="R17" s="58">
        <v>116</v>
      </c>
      <c r="S17" s="58">
        <v>139</v>
      </c>
      <c r="T17" s="58">
        <v>84</v>
      </c>
      <c r="U17" s="58">
        <v>81</v>
      </c>
      <c r="V17" s="58"/>
      <c r="W17" s="58"/>
      <c r="X17" s="58"/>
      <c r="Y17" s="59"/>
      <c r="Z17" s="59"/>
      <c r="AA17" s="59">
        <v>98</v>
      </c>
      <c r="AB17" s="59"/>
      <c r="AC17" s="59"/>
      <c r="AD17" s="59">
        <v>115</v>
      </c>
      <c r="AE17" s="59"/>
      <c r="AF17" s="59"/>
      <c r="AG17" s="59">
        <v>156</v>
      </c>
      <c r="AH17" s="59">
        <v>118</v>
      </c>
      <c r="AI17" s="59"/>
      <c r="AJ17" s="59">
        <v>133</v>
      </c>
      <c r="AK17" s="59"/>
      <c r="AL17" s="59">
        <v>83</v>
      </c>
      <c r="AM17" s="59">
        <v>94</v>
      </c>
      <c r="AN17" s="59"/>
      <c r="AO17" s="59"/>
      <c r="AP17" s="59"/>
      <c r="AQ17" s="59">
        <v>122</v>
      </c>
      <c r="AR17" s="59">
        <v>129</v>
      </c>
      <c r="AS17" s="59">
        <v>117</v>
      </c>
      <c r="AT17" s="59"/>
      <c r="AU17" s="59"/>
      <c r="AV17" s="59"/>
      <c r="AW17" s="59"/>
      <c r="AX17" s="59"/>
      <c r="AY17" s="59"/>
      <c r="AZ17" s="59">
        <v>105</v>
      </c>
      <c r="BA17" s="59">
        <v>169</v>
      </c>
      <c r="BB17" s="59">
        <v>130</v>
      </c>
      <c r="BC17" s="59">
        <v>110</v>
      </c>
      <c r="BD17" s="59"/>
      <c r="BE17" s="59">
        <v>111</v>
      </c>
      <c r="BF17" s="59">
        <v>145</v>
      </c>
      <c r="BG17" s="59">
        <v>162</v>
      </c>
      <c r="BH17" s="59">
        <v>118</v>
      </c>
      <c r="BI17" s="59">
        <v>151</v>
      </c>
      <c r="BJ17" s="59">
        <v>137</v>
      </c>
      <c r="BK17" s="59"/>
      <c r="BL17" s="59">
        <v>156</v>
      </c>
      <c r="BM17" s="59">
        <v>126</v>
      </c>
      <c r="BN17" s="59"/>
      <c r="BO17" s="59">
        <v>122</v>
      </c>
      <c r="BP17" s="59">
        <v>167</v>
      </c>
      <c r="BQ17" s="59"/>
      <c r="BR17" s="59">
        <v>100</v>
      </c>
      <c r="BS17" s="59">
        <v>105</v>
      </c>
      <c r="BT17" s="59"/>
      <c r="BU17" s="59">
        <v>124</v>
      </c>
      <c r="BV17" s="59">
        <v>118</v>
      </c>
      <c r="BW17" s="59"/>
      <c r="BX17" s="60">
        <f t="shared" si="0"/>
        <v>41</v>
      </c>
      <c r="BY17" s="59">
        <f t="shared" si="1"/>
        <v>5059</v>
      </c>
      <c r="BZ17" s="61">
        <f t="shared" si="5"/>
        <v>123.39024390243902</v>
      </c>
      <c r="CA17" s="62">
        <f t="shared" si="3"/>
        <v>169</v>
      </c>
      <c r="CB17" s="63">
        <f t="shared" si="4"/>
        <v>81</v>
      </c>
    </row>
    <row r="18" spans="1:81" ht="14.25">
      <c r="A18" s="262"/>
      <c r="B18" s="262"/>
      <c r="C18" s="263"/>
      <c r="D18" s="171">
        <v>16</v>
      </c>
      <c r="E18" s="56" t="s">
        <v>98</v>
      </c>
      <c r="F18" s="57" t="s">
        <v>13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>
        <v>114</v>
      </c>
      <c r="R18" s="58">
        <v>162</v>
      </c>
      <c r="S18" s="58">
        <v>112</v>
      </c>
      <c r="T18" s="58">
        <v>87</v>
      </c>
      <c r="U18" s="58">
        <v>141</v>
      </c>
      <c r="V18" s="58"/>
      <c r="W18" s="58"/>
      <c r="X18" s="58"/>
      <c r="Y18" s="59"/>
      <c r="Z18" s="59"/>
      <c r="AA18" s="59">
        <v>89</v>
      </c>
      <c r="AB18" s="59"/>
      <c r="AC18" s="59">
        <v>117</v>
      </c>
      <c r="AD18" s="59">
        <v>105</v>
      </c>
      <c r="AE18" s="59"/>
      <c r="AF18" s="59"/>
      <c r="AG18" s="59"/>
      <c r="AH18" s="59"/>
      <c r="AI18" s="59"/>
      <c r="AJ18" s="59"/>
      <c r="AK18" s="59">
        <v>101</v>
      </c>
      <c r="AL18" s="59">
        <v>151</v>
      </c>
      <c r="AM18" s="59">
        <v>127</v>
      </c>
      <c r="AN18" s="59">
        <v>110</v>
      </c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172">
        <f t="shared" si="0"/>
        <v>12</v>
      </c>
      <c r="BY18" s="59">
        <f t="shared" si="1"/>
        <v>1416</v>
      </c>
      <c r="BZ18" s="61">
        <f t="shared" si="5"/>
        <v>118</v>
      </c>
      <c r="CA18" s="62">
        <f t="shared" si="3"/>
        <v>162</v>
      </c>
      <c r="CB18" s="63">
        <f t="shared" si="4"/>
        <v>87</v>
      </c>
    </row>
    <row r="19" spans="1:81" ht="13.5" customHeight="1">
      <c r="A19" s="262"/>
      <c r="B19" s="262"/>
      <c r="C19" s="263"/>
      <c r="D19" s="171">
        <v>17</v>
      </c>
      <c r="E19" s="56" t="s">
        <v>253</v>
      </c>
      <c r="F19" s="57" t="s">
        <v>11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>
        <v>125</v>
      </c>
      <c r="BA19" s="59">
        <v>90</v>
      </c>
      <c r="BB19" s="59">
        <v>111</v>
      </c>
      <c r="BC19" s="59">
        <v>130</v>
      </c>
      <c r="BD19" s="59">
        <v>91</v>
      </c>
      <c r="BE19" s="59">
        <v>125</v>
      </c>
      <c r="BF19" s="59">
        <v>139</v>
      </c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172">
        <f t="shared" si="0"/>
        <v>7</v>
      </c>
      <c r="BY19" s="59">
        <f t="shared" si="1"/>
        <v>811</v>
      </c>
      <c r="BZ19" s="61">
        <f t="shared" si="5"/>
        <v>115.85714285714286</v>
      </c>
      <c r="CA19" s="62">
        <f t="shared" si="3"/>
        <v>139</v>
      </c>
      <c r="CB19" s="63">
        <f t="shared" si="4"/>
        <v>90</v>
      </c>
    </row>
    <row r="20" spans="1:81" ht="14.25">
      <c r="A20" s="262"/>
      <c r="B20" s="262"/>
      <c r="C20" s="263"/>
      <c r="D20" s="171">
        <v>18</v>
      </c>
      <c r="E20" s="64" t="s">
        <v>84</v>
      </c>
      <c r="F20" s="57" t="s">
        <v>8</v>
      </c>
      <c r="G20" s="58">
        <v>128</v>
      </c>
      <c r="H20" s="58">
        <v>139</v>
      </c>
      <c r="I20" s="58">
        <v>96</v>
      </c>
      <c r="J20" s="58">
        <v>118</v>
      </c>
      <c r="K20" s="58">
        <v>87</v>
      </c>
      <c r="L20" s="58">
        <v>128</v>
      </c>
      <c r="M20" s="58">
        <v>113</v>
      </c>
      <c r="N20" s="58">
        <v>105</v>
      </c>
      <c r="O20" s="58">
        <v>97</v>
      </c>
      <c r="P20" s="58">
        <v>109</v>
      </c>
      <c r="Q20" s="58">
        <v>114</v>
      </c>
      <c r="R20" s="58">
        <v>78</v>
      </c>
      <c r="S20" s="58">
        <v>94</v>
      </c>
      <c r="T20" s="58">
        <v>132</v>
      </c>
      <c r="U20" s="58">
        <v>135</v>
      </c>
      <c r="V20" s="58"/>
      <c r="W20" s="58"/>
      <c r="X20" s="58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172">
        <f t="shared" si="0"/>
        <v>15</v>
      </c>
      <c r="BY20" s="59">
        <f t="shared" si="1"/>
        <v>1673</v>
      </c>
      <c r="BZ20" s="61">
        <f t="shared" si="5"/>
        <v>111.53333333333333</v>
      </c>
      <c r="CA20" s="62">
        <f t="shared" si="3"/>
        <v>139</v>
      </c>
      <c r="CB20" s="63">
        <f t="shared" si="4"/>
        <v>78</v>
      </c>
    </row>
    <row r="21" spans="1:81" ht="14.25">
      <c r="A21" s="259">
        <v>9</v>
      </c>
      <c r="B21" s="260"/>
      <c r="C21" s="261">
        <v>10</v>
      </c>
      <c r="D21" s="55">
        <v>19</v>
      </c>
      <c r="E21" s="56" t="s">
        <v>233</v>
      </c>
      <c r="F21" s="57" t="s">
        <v>10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>
        <v>113</v>
      </c>
      <c r="AV21" s="59">
        <v>88</v>
      </c>
      <c r="AW21" s="59">
        <v>94</v>
      </c>
      <c r="AX21" s="59">
        <v>133</v>
      </c>
      <c r="AY21" s="59">
        <v>127</v>
      </c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172">
        <f t="shared" si="0"/>
        <v>5</v>
      </c>
      <c r="BY21" s="59">
        <f t="shared" si="1"/>
        <v>555</v>
      </c>
      <c r="BZ21" s="61">
        <f t="shared" si="5"/>
        <v>111</v>
      </c>
      <c r="CA21" s="62">
        <f t="shared" si="3"/>
        <v>133</v>
      </c>
      <c r="CB21" s="63">
        <f t="shared" si="4"/>
        <v>88</v>
      </c>
    </row>
    <row r="22" spans="1:81" ht="14.25">
      <c r="A22" s="259">
        <v>10</v>
      </c>
      <c r="B22" s="260"/>
      <c r="C22" s="261">
        <v>11</v>
      </c>
      <c r="D22" s="55">
        <v>20</v>
      </c>
      <c r="E22" s="56" t="s">
        <v>96</v>
      </c>
      <c r="F22" s="57" t="s">
        <v>7</v>
      </c>
      <c r="G22" s="58"/>
      <c r="H22" s="58"/>
      <c r="I22" s="58"/>
      <c r="J22" s="58"/>
      <c r="K22" s="58"/>
      <c r="L22" s="58"/>
      <c r="M22" s="58"/>
      <c r="N22" s="58">
        <v>104</v>
      </c>
      <c r="O22" s="58">
        <v>122</v>
      </c>
      <c r="P22" s="58">
        <v>109</v>
      </c>
      <c r="Q22" s="58"/>
      <c r="R22" s="58"/>
      <c r="S22" s="58"/>
      <c r="T22" s="58">
        <v>109</v>
      </c>
      <c r="U22" s="58">
        <v>89</v>
      </c>
      <c r="V22" s="58">
        <v>132</v>
      </c>
      <c r="W22" s="58">
        <v>114</v>
      </c>
      <c r="X22" s="58">
        <v>88</v>
      </c>
      <c r="Y22" s="59"/>
      <c r="Z22" s="59">
        <v>93</v>
      </c>
      <c r="AA22" s="59"/>
      <c r="AB22" s="59"/>
      <c r="AC22" s="59">
        <v>103</v>
      </c>
      <c r="AD22" s="59">
        <v>112</v>
      </c>
      <c r="AE22" s="59">
        <v>123</v>
      </c>
      <c r="AF22" s="59"/>
      <c r="AG22" s="59"/>
      <c r="AH22" s="59">
        <v>135</v>
      </c>
      <c r="AI22" s="59">
        <v>107</v>
      </c>
      <c r="AJ22" s="59">
        <v>129</v>
      </c>
      <c r="AK22" s="59"/>
      <c r="AL22" s="59"/>
      <c r="AM22" s="59">
        <v>104</v>
      </c>
      <c r="AN22" s="59">
        <v>101</v>
      </c>
      <c r="AO22" s="59">
        <v>94</v>
      </c>
      <c r="AP22" s="59"/>
      <c r="AQ22" s="59"/>
      <c r="AR22" s="59">
        <v>129</v>
      </c>
      <c r="AS22" s="59">
        <v>98</v>
      </c>
      <c r="AT22" s="59">
        <v>92</v>
      </c>
      <c r="AU22" s="59"/>
      <c r="AV22" s="59"/>
      <c r="AW22" s="59"/>
      <c r="AX22" s="59"/>
      <c r="AY22" s="59"/>
      <c r="AZ22" s="59"/>
      <c r="BA22" s="59"/>
      <c r="BB22" s="59"/>
      <c r="BC22" s="59">
        <v>93</v>
      </c>
      <c r="BD22" s="59">
        <v>96</v>
      </c>
      <c r="BE22" s="59">
        <v>112</v>
      </c>
      <c r="BF22" s="59"/>
      <c r="BG22" s="59"/>
      <c r="BH22" s="59"/>
      <c r="BI22" s="59">
        <v>113</v>
      </c>
      <c r="BJ22" s="59">
        <v>131</v>
      </c>
      <c r="BK22" s="59">
        <v>106</v>
      </c>
      <c r="BL22" s="59"/>
      <c r="BM22" s="59"/>
      <c r="BN22" s="59"/>
      <c r="BO22" s="59"/>
      <c r="BP22" s="59"/>
      <c r="BQ22" s="59"/>
      <c r="BR22" s="59"/>
      <c r="BS22" s="59"/>
      <c r="BT22" s="59"/>
      <c r="BU22" s="59">
        <v>95</v>
      </c>
      <c r="BV22" s="59">
        <v>121</v>
      </c>
      <c r="BW22" s="59"/>
      <c r="BX22" s="60">
        <f t="shared" si="0"/>
        <v>29</v>
      </c>
      <c r="BY22" s="59">
        <f t="shared" si="1"/>
        <v>3154</v>
      </c>
      <c r="BZ22" s="61">
        <f t="shared" si="5"/>
        <v>108.75862068965517</v>
      </c>
      <c r="CA22" s="62">
        <f t="shared" si="3"/>
        <v>135</v>
      </c>
      <c r="CB22" s="63">
        <f t="shared" si="4"/>
        <v>88</v>
      </c>
    </row>
    <row r="23" spans="1:81" ht="14.25">
      <c r="A23" s="262"/>
      <c r="B23" s="262"/>
      <c r="C23" s="263"/>
      <c r="D23" s="171">
        <v>21</v>
      </c>
      <c r="E23" s="56" t="s">
        <v>120</v>
      </c>
      <c r="F23" s="57" t="s">
        <v>7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>
        <v>124</v>
      </c>
      <c r="R23" s="58">
        <v>100</v>
      </c>
      <c r="S23" s="58">
        <v>100</v>
      </c>
      <c r="T23" s="58"/>
      <c r="U23" s="58"/>
      <c r="V23" s="58"/>
      <c r="W23" s="58"/>
      <c r="X23" s="58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172">
        <f t="shared" si="0"/>
        <v>3</v>
      </c>
      <c r="BY23" s="59">
        <f t="shared" si="1"/>
        <v>324</v>
      </c>
      <c r="BZ23" s="61">
        <f t="shared" si="5"/>
        <v>108</v>
      </c>
      <c r="CA23" s="62">
        <f t="shared" si="3"/>
        <v>124</v>
      </c>
      <c r="CB23" s="63">
        <f t="shared" si="4"/>
        <v>100</v>
      </c>
    </row>
    <row r="24" spans="1:81" ht="14.25">
      <c r="A24" s="262"/>
      <c r="B24" s="262"/>
      <c r="C24" s="263"/>
      <c r="D24" s="171">
        <v>22</v>
      </c>
      <c r="E24" s="56" t="s">
        <v>97</v>
      </c>
      <c r="F24" s="57" t="s">
        <v>7</v>
      </c>
      <c r="G24" s="58"/>
      <c r="H24" s="58"/>
      <c r="I24" s="58"/>
      <c r="J24" s="58"/>
      <c r="K24" s="58"/>
      <c r="L24" s="58">
        <v>109</v>
      </c>
      <c r="M24" s="58">
        <v>87</v>
      </c>
      <c r="N24" s="58">
        <v>91</v>
      </c>
      <c r="O24" s="58">
        <v>114</v>
      </c>
      <c r="P24" s="58">
        <v>113</v>
      </c>
      <c r="Q24" s="58"/>
      <c r="R24" s="58"/>
      <c r="S24" s="58"/>
      <c r="T24" s="58"/>
      <c r="U24" s="58"/>
      <c r="V24" s="58"/>
      <c r="W24" s="58"/>
      <c r="X24" s="58"/>
      <c r="Y24" s="59"/>
      <c r="Z24" s="59">
        <v>134</v>
      </c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172">
        <f t="shared" si="0"/>
        <v>6</v>
      </c>
      <c r="BY24" s="59">
        <f t="shared" si="1"/>
        <v>648</v>
      </c>
      <c r="BZ24" s="61">
        <f t="shared" si="5"/>
        <v>108</v>
      </c>
      <c r="CA24" s="62">
        <f t="shared" si="3"/>
        <v>134</v>
      </c>
      <c r="CB24" s="63">
        <f t="shared" si="4"/>
        <v>87</v>
      </c>
    </row>
    <row r="25" spans="1:81" ht="14.25">
      <c r="A25" s="260"/>
      <c r="B25" s="264">
        <v>2</v>
      </c>
      <c r="C25" s="261">
        <v>12</v>
      </c>
      <c r="D25" s="55">
        <v>23</v>
      </c>
      <c r="E25" s="72" t="s">
        <v>91</v>
      </c>
      <c r="F25" s="57" t="s">
        <v>15</v>
      </c>
      <c r="G25" s="58">
        <v>77</v>
      </c>
      <c r="H25" s="58"/>
      <c r="I25" s="58">
        <v>110</v>
      </c>
      <c r="J25" s="58">
        <v>90</v>
      </c>
      <c r="K25" s="58">
        <v>88</v>
      </c>
      <c r="L25" s="58">
        <v>106</v>
      </c>
      <c r="M25" s="58">
        <v>103</v>
      </c>
      <c r="N25" s="58">
        <v>92</v>
      </c>
      <c r="O25" s="58">
        <v>110</v>
      </c>
      <c r="P25" s="58">
        <v>88</v>
      </c>
      <c r="Q25" s="58">
        <v>133</v>
      </c>
      <c r="R25" s="58">
        <v>93</v>
      </c>
      <c r="S25" s="58">
        <v>95</v>
      </c>
      <c r="T25" s="58">
        <v>118</v>
      </c>
      <c r="U25" s="58">
        <v>97</v>
      </c>
      <c r="V25" s="58">
        <v>91</v>
      </c>
      <c r="W25" s="58">
        <v>96</v>
      </c>
      <c r="X25" s="58">
        <v>113</v>
      </c>
      <c r="Y25" s="59">
        <v>98</v>
      </c>
      <c r="Z25" s="59">
        <v>89</v>
      </c>
      <c r="AA25" s="59">
        <v>120</v>
      </c>
      <c r="AB25" s="59">
        <v>100</v>
      </c>
      <c r="AC25" s="59">
        <v>99</v>
      </c>
      <c r="AD25" s="59">
        <v>115</v>
      </c>
      <c r="AE25" s="59">
        <v>120</v>
      </c>
      <c r="AF25" s="59">
        <v>125</v>
      </c>
      <c r="AG25" s="59">
        <v>101</v>
      </c>
      <c r="AH25" s="59">
        <v>104</v>
      </c>
      <c r="AI25" s="59">
        <v>100</v>
      </c>
      <c r="AJ25" s="59">
        <v>133</v>
      </c>
      <c r="AK25" s="59">
        <v>92</v>
      </c>
      <c r="AL25" s="59">
        <v>99</v>
      </c>
      <c r="AM25" s="59">
        <v>140</v>
      </c>
      <c r="AN25" s="59">
        <v>124</v>
      </c>
      <c r="AO25" s="59">
        <v>89</v>
      </c>
      <c r="AP25" s="59"/>
      <c r="AQ25" s="59"/>
      <c r="AR25" s="59"/>
      <c r="AS25" s="59"/>
      <c r="AT25" s="59"/>
      <c r="AU25" s="59">
        <v>134</v>
      </c>
      <c r="AV25" s="59">
        <v>94</v>
      </c>
      <c r="AW25" s="59">
        <v>106</v>
      </c>
      <c r="AX25" s="59">
        <v>117</v>
      </c>
      <c r="AY25" s="59">
        <v>121</v>
      </c>
      <c r="AZ25" s="59">
        <v>106</v>
      </c>
      <c r="BA25" s="59">
        <v>140</v>
      </c>
      <c r="BB25" s="59">
        <v>101</v>
      </c>
      <c r="BC25" s="59">
        <v>89</v>
      </c>
      <c r="BD25" s="59">
        <v>114</v>
      </c>
      <c r="BE25" s="59">
        <v>90</v>
      </c>
      <c r="BF25" s="59">
        <v>109</v>
      </c>
      <c r="BG25" s="59">
        <v>79</v>
      </c>
      <c r="BH25" s="59">
        <v>101</v>
      </c>
      <c r="BI25" s="59">
        <v>109</v>
      </c>
      <c r="BJ25" s="59">
        <v>113</v>
      </c>
      <c r="BK25" s="59">
        <v>105</v>
      </c>
      <c r="BL25" s="59">
        <v>103</v>
      </c>
      <c r="BM25" s="59">
        <v>135</v>
      </c>
      <c r="BN25" s="59">
        <v>156</v>
      </c>
      <c r="BO25" s="59">
        <v>111</v>
      </c>
      <c r="BP25" s="59">
        <v>126</v>
      </c>
      <c r="BQ25" s="59">
        <v>103</v>
      </c>
      <c r="BR25" s="59">
        <v>99</v>
      </c>
      <c r="BS25" s="59">
        <v>119</v>
      </c>
      <c r="BT25" s="59">
        <v>115</v>
      </c>
      <c r="BU25" s="59">
        <v>119</v>
      </c>
      <c r="BV25" s="59">
        <v>98</v>
      </c>
      <c r="BW25" s="59"/>
      <c r="BX25" s="60">
        <f t="shared" si="0"/>
        <v>62</v>
      </c>
      <c r="BY25" s="59">
        <f t="shared" si="1"/>
        <v>6660</v>
      </c>
      <c r="BZ25" s="61">
        <f t="shared" si="5"/>
        <v>107.41935483870968</v>
      </c>
      <c r="CA25" s="62">
        <f t="shared" si="3"/>
        <v>156</v>
      </c>
      <c r="CB25" s="63">
        <f t="shared" si="4"/>
        <v>77</v>
      </c>
    </row>
    <row r="26" spans="1:81" ht="14.25">
      <c r="A26" s="260"/>
      <c r="B26" s="264">
        <v>3</v>
      </c>
      <c r="C26" s="261">
        <v>13</v>
      </c>
      <c r="D26" s="55">
        <v>24</v>
      </c>
      <c r="E26" s="72" t="s">
        <v>89</v>
      </c>
      <c r="F26" s="57" t="s">
        <v>15</v>
      </c>
      <c r="G26" s="58"/>
      <c r="H26" s="58">
        <v>86</v>
      </c>
      <c r="I26" s="58">
        <v>105</v>
      </c>
      <c r="J26" s="58"/>
      <c r="K26" s="58">
        <v>98</v>
      </c>
      <c r="L26" s="58">
        <v>103</v>
      </c>
      <c r="M26" s="58">
        <v>116</v>
      </c>
      <c r="N26" s="58">
        <v>96</v>
      </c>
      <c r="O26" s="58">
        <v>100</v>
      </c>
      <c r="P26" s="58">
        <v>95</v>
      </c>
      <c r="Q26" s="58">
        <v>129</v>
      </c>
      <c r="R26" s="58">
        <v>117</v>
      </c>
      <c r="S26" s="58">
        <v>94</v>
      </c>
      <c r="T26" s="58">
        <v>114</v>
      </c>
      <c r="U26" s="58">
        <v>119</v>
      </c>
      <c r="V26" s="58">
        <v>92</v>
      </c>
      <c r="W26" s="58">
        <v>84</v>
      </c>
      <c r="X26" s="58">
        <v>103</v>
      </c>
      <c r="Y26" s="59">
        <v>84</v>
      </c>
      <c r="Z26" s="59">
        <v>100</v>
      </c>
      <c r="AA26" s="59">
        <v>112</v>
      </c>
      <c r="AB26" s="59">
        <v>117</v>
      </c>
      <c r="AC26" s="59">
        <v>83</v>
      </c>
      <c r="AD26" s="59">
        <v>117</v>
      </c>
      <c r="AE26" s="59">
        <v>106</v>
      </c>
      <c r="AF26" s="59">
        <v>89</v>
      </c>
      <c r="AG26" s="59">
        <v>110</v>
      </c>
      <c r="AH26" s="59">
        <v>82</v>
      </c>
      <c r="AI26" s="59">
        <v>89</v>
      </c>
      <c r="AJ26" s="59">
        <v>93</v>
      </c>
      <c r="AK26" s="59">
        <v>88</v>
      </c>
      <c r="AL26" s="59">
        <v>96</v>
      </c>
      <c r="AM26" s="59">
        <v>108</v>
      </c>
      <c r="AN26" s="59">
        <v>119</v>
      </c>
      <c r="AO26" s="59">
        <v>82</v>
      </c>
      <c r="AP26" s="59"/>
      <c r="AQ26" s="59"/>
      <c r="AR26" s="59"/>
      <c r="AS26" s="59"/>
      <c r="AT26" s="59"/>
      <c r="AU26" s="59">
        <v>106</v>
      </c>
      <c r="AV26" s="59">
        <v>119</v>
      </c>
      <c r="AW26" s="59">
        <v>69</v>
      </c>
      <c r="AX26" s="59">
        <v>78</v>
      </c>
      <c r="AY26" s="59">
        <v>126</v>
      </c>
      <c r="AZ26" s="59">
        <v>96</v>
      </c>
      <c r="BA26" s="59">
        <v>124</v>
      </c>
      <c r="BB26" s="59">
        <v>97</v>
      </c>
      <c r="BC26" s="59">
        <v>152</v>
      </c>
      <c r="BD26" s="59">
        <v>115</v>
      </c>
      <c r="BE26" s="59">
        <v>121</v>
      </c>
      <c r="BF26" s="59">
        <v>114</v>
      </c>
      <c r="BG26" s="59">
        <v>122</v>
      </c>
      <c r="BH26" s="59">
        <v>110</v>
      </c>
      <c r="BI26" s="59">
        <v>99</v>
      </c>
      <c r="BJ26" s="59">
        <v>93</v>
      </c>
      <c r="BK26" s="59">
        <v>136</v>
      </c>
      <c r="BL26" s="59">
        <v>106</v>
      </c>
      <c r="BM26" s="59">
        <v>112</v>
      </c>
      <c r="BN26" s="59">
        <v>104</v>
      </c>
      <c r="BO26" s="59">
        <v>89</v>
      </c>
      <c r="BP26" s="59">
        <v>108</v>
      </c>
      <c r="BQ26" s="59">
        <v>116</v>
      </c>
      <c r="BR26" s="59">
        <v>117</v>
      </c>
      <c r="BS26" s="59">
        <v>122</v>
      </c>
      <c r="BT26" s="59">
        <v>92</v>
      </c>
      <c r="BU26" s="59">
        <v>107</v>
      </c>
      <c r="BV26" s="59">
        <v>92</v>
      </c>
      <c r="BW26" s="59"/>
      <c r="BX26" s="60">
        <f t="shared" si="0"/>
        <v>61</v>
      </c>
      <c r="BY26" s="59">
        <f t="shared" si="1"/>
        <v>6368</v>
      </c>
      <c r="BZ26" s="61">
        <f t="shared" si="5"/>
        <v>104.39344262295081</v>
      </c>
      <c r="CA26" s="62">
        <f t="shared" si="3"/>
        <v>152</v>
      </c>
      <c r="CB26" s="63">
        <f t="shared" si="4"/>
        <v>69</v>
      </c>
    </row>
    <row r="27" spans="1:81" ht="14.25">
      <c r="A27" s="262"/>
      <c r="B27" s="262"/>
      <c r="C27" s="263"/>
      <c r="D27" s="171">
        <v>25</v>
      </c>
      <c r="E27" s="72" t="s">
        <v>95</v>
      </c>
      <c r="F27" s="57" t="s">
        <v>7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>
        <v>98</v>
      </c>
      <c r="Y27" s="59">
        <v>83</v>
      </c>
      <c r="Z27" s="59"/>
      <c r="AA27" s="59">
        <v>120</v>
      </c>
      <c r="AB27" s="59">
        <v>78</v>
      </c>
      <c r="AC27" s="59">
        <v>95</v>
      </c>
      <c r="AD27" s="59">
        <v>138</v>
      </c>
      <c r="AE27" s="59">
        <v>117</v>
      </c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172">
        <f t="shared" si="0"/>
        <v>7</v>
      </c>
      <c r="BY27" s="59">
        <f t="shared" si="1"/>
        <v>729</v>
      </c>
      <c r="BZ27" s="61">
        <f t="shared" si="5"/>
        <v>104.14285714285714</v>
      </c>
      <c r="CA27" s="62">
        <f t="shared" si="3"/>
        <v>138</v>
      </c>
      <c r="CB27" s="63">
        <f t="shared" si="4"/>
        <v>78</v>
      </c>
    </row>
    <row r="28" spans="1:81" ht="14.25">
      <c r="A28" s="260"/>
      <c r="B28" s="264">
        <v>4</v>
      </c>
      <c r="C28" s="261">
        <v>14</v>
      </c>
      <c r="D28" s="55">
        <v>26</v>
      </c>
      <c r="E28" s="72" t="s">
        <v>93</v>
      </c>
      <c r="F28" s="57" t="s">
        <v>15</v>
      </c>
      <c r="G28" s="58">
        <v>95</v>
      </c>
      <c r="H28" s="58">
        <v>76</v>
      </c>
      <c r="I28" s="58"/>
      <c r="J28" s="58">
        <v>69</v>
      </c>
      <c r="K28" s="58">
        <v>71</v>
      </c>
      <c r="L28" s="58">
        <v>78</v>
      </c>
      <c r="M28" s="58">
        <v>67</v>
      </c>
      <c r="N28" s="58">
        <v>90</v>
      </c>
      <c r="O28" s="58">
        <v>143</v>
      </c>
      <c r="P28" s="58">
        <v>89</v>
      </c>
      <c r="Q28" s="58">
        <v>86</v>
      </c>
      <c r="R28" s="58">
        <v>81</v>
      </c>
      <c r="S28" s="58">
        <v>121</v>
      </c>
      <c r="T28" s="58">
        <v>84</v>
      </c>
      <c r="U28" s="58">
        <v>108</v>
      </c>
      <c r="V28" s="58">
        <v>90</v>
      </c>
      <c r="W28" s="58">
        <v>97</v>
      </c>
      <c r="X28" s="58">
        <v>93</v>
      </c>
      <c r="Y28" s="59">
        <v>91</v>
      </c>
      <c r="Z28" s="59">
        <v>124</v>
      </c>
      <c r="AA28" s="59">
        <v>94</v>
      </c>
      <c r="AB28" s="59">
        <v>102</v>
      </c>
      <c r="AC28" s="59">
        <v>117</v>
      </c>
      <c r="AD28" s="59">
        <v>121</v>
      </c>
      <c r="AE28" s="59">
        <v>123</v>
      </c>
      <c r="AF28" s="59">
        <v>123</v>
      </c>
      <c r="AG28" s="59">
        <v>85</v>
      </c>
      <c r="AH28" s="59">
        <v>125</v>
      </c>
      <c r="AI28" s="59">
        <v>99</v>
      </c>
      <c r="AJ28" s="59">
        <v>123</v>
      </c>
      <c r="AK28" s="59">
        <v>141</v>
      </c>
      <c r="AL28" s="59">
        <v>90</v>
      </c>
      <c r="AM28" s="59">
        <v>94</v>
      </c>
      <c r="AN28" s="59">
        <v>137</v>
      </c>
      <c r="AO28" s="59">
        <v>101</v>
      </c>
      <c r="AP28" s="59"/>
      <c r="AQ28" s="59"/>
      <c r="AR28" s="59"/>
      <c r="AS28" s="59"/>
      <c r="AT28" s="59"/>
      <c r="AU28" s="59">
        <v>117</v>
      </c>
      <c r="AV28" s="59">
        <v>111</v>
      </c>
      <c r="AW28" s="59">
        <v>131</v>
      </c>
      <c r="AX28" s="59">
        <v>111</v>
      </c>
      <c r="AY28" s="59">
        <v>110</v>
      </c>
      <c r="AZ28" s="59">
        <v>86</v>
      </c>
      <c r="BA28" s="59">
        <v>111</v>
      </c>
      <c r="BB28" s="59">
        <v>115</v>
      </c>
      <c r="BC28" s="59">
        <v>89</v>
      </c>
      <c r="BD28" s="59">
        <v>120</v>
      </c>
      <c r="BE28" s="59">
        <v>115</v>
      </c>
      <c r="BF28" s="59">
        <v>135</v>
      </c>
      <c r="BG28" s="59">
        <v>88</v>
      </c>
      <c r="BH28" s="59">
        <v>98</v>
      </c>
      <c r="BI28" s="59">
        <v>96</v>
      </c>
      <c r="BJ28" s="59">
        <v>84</v>
      </c>
      <c r="BK28" s="59">
        <v>92</v>
      </c>
      <c r="BL28" s="59">
        <v>120</v>
      </c>
      <c r="BM28" s="59">
        <v>143</v>
      </c>
      <c r="BN28" s="59">
        <v>120</v>
      </c>
      <c r="BO28" s="59">
        <v>124</v>
      </c>
      <c r="BP28" s="59">
        <v>107</v>
      </c>
      <c r="BQ28" s="59">
        <v>97</v>
      </c>
      <c r="BR28" s="59">
        <v>108</v>
      </c>
      <c r="BS28" s="59">
        <v>115</v>
      </c>
      <c r="BT28" s="59">
        <v>90</v>
      </c>
      <c r="BU28" s="59">
        <v>94</v>
      </c>
      <c r="BV28" s="59">
        <v>89</v>
      </c>
      <c r="BW28" s="59"/>
      <c r="BX28" s="60">
        <f t="shared" si="0"/>
        <v>62</v>
      </c>
      <c r="BY28" s="59">
        <f t="shared" si="1"/>
        <v>6444</v>
      </c>
      <c r="BZ28" s="61">
        <f t="shared" si="5"/>
        <v>103.93548387096774</v>
      </c>
      <c r="CA28" s="62">
        <f t="shared" si="3"/>
        <v>143</v>
      </c>
      <c r="CB28" s="63">
        <f t="shared" si="4"/>
        <v>67</v>
      </c>
    </row>
    <row r="29" spans="1:81" ht="14.25">
      <c r="A29" s="259">
        <v>11</v>
      </c>
      <c r="B29" s="271"/>
      <c r="C29" s="261">
        <v>15</v>
      </c>
      <c r="D29" s="55">
        <v>27</v>
      </c>
      <c r="E29" s="56" t="s">
        <v>87</v>
      </c>
      <c r="F29" s="57" t="s">
        <v>13</v>
      </c>
      <c r="G29" s="58"/>
      <c r="H29" s="58">
        <v>133</v>
      </c>
      <c r="I29" s="58">
        <v>92</v>
      </c>
      <c r="J29" s="58">
        <v>84</v>
      </c>
      <c r="K29" s="58"/>
      <c r="L29" s="58">
        <v>109</v>
      </c>
      <c r="M29" s="58">
        <v>66</v>
      </c>
      <c r="N29" s="58"/>
      <c r="O29" s="58">
        <v>108</v>
      </c>
      <c r="P29" s="58">
        <v>106</v>
      </c>
      <c r="Q29" s="58">
        <v>81</v>
      </c>
      <c r="R29" s="58"/>
      <c r="S29" s="58">
        <v>78</v>
      </c>
      <c r="T29" s="58">
        <v>122</v>
      </c>
      <c r="U29" s="58">
        <v>98</v>
      </c>
      <c r="V29" s="58">
        <v>80</v>
      </c>
      <c r="W29" s="58"/>
      <c r="X29" s="58">
        <v>87</v>
      </c>
      <c r="Y29" s="59">
        <v>115</v>
      </c>
      <c r="Z29" s="59">
        <v>88</v>
      </c>
      <c r="AA29" s="59">
        <v>102</v>
      </c>
      <c r="AB29" s="59"/>
      <c r="AC29" s="59">
        <v>139</v>
      </c>
      <c r="AD29" s="59"/>
      <c r="AE29" s="59"/>
      <c r="AF29" s="59">
        <v>101</v>
      </c>
      <c r="AG29" s="59"/>
      <c r="AH29" s="59">
        <v>140</v>
      </c>
      <c r="AI29" s="59"/>
      <c r="AJ29" s="59">
        <v>88</v>
      </c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>
        <v>96</v>
      </c>
      <c r="AV29" s="59">
        <v>96</v>
      </c>
      <c r="AW29" s="59">
        <v>121</v>
      </c>
      <c r="AX29" s="59"/>
      <c r="AY29" s="59"/>
      <c r="AZ29" s="59">
        <v>90</v>
      </c>
      <c r="BA29" s="59">
        <v>81</v>
      </c>
      <c r="BB29" s="59">
        <v>122</v>
      </c>
      <c r="BC29" s="59">
        <v>113</v>
      </c>
      <c r="BD29" s="59">
        <v>101</v>
      </c>
      <c r="BE29" s="59">
        <v>82</v>
      </c>
      <c r="BF29" s="59"/>
      <c r="BG29" s="59"/>
      <c r="BH29" s="59"/>
      <c r="BI29" s="59"/>
      <c r="BJ29" s="59"/>
      <c r="BK29" s="59"/>
      <c r="BL29" s="59"/>
      <c r="BM29" s="59">
        <v>133</v>
      </c>
      <c r="BN29" s="59"/>
      <c r="BO29" s="59">
        <v>107</v>
      </c>
      <c r="BP29" s="59">
        <v>144</v>
      </c>
      <c r="BQ29" s="59">
        <v>88</v>
      </c>
      <c r="BR29" s="59"/>
      <c r="BS29" s="59"/>
      <c r="BT29" s="59"/>
      <c r="BU29" s="59">
        <v>123</v>
      </c>
      <c r="BV29" s="59">
        <v>99</v>
      </c>
      <c r="BW29" s="59">
        <v>121</v>
      </c>
      <c r="BX29" s="60">
        <f t="shared" si="0"/>
        <v>36</v>
      </c>
      <c r="BY29" s="59">
        <f t="shared" si="1"/>
        <v>3734</v>
      </c>
      <c r="BZ29" s="61">
        <f t="shared" si="5"/>
        <v>103.72222222222223</v>
      </c>
      <c r="CA29" s="62">
        <f t="shared" si="3"/>
        <v>144</v>
      </c>
      <c r="CB29" s="63">
        <f t="shared" si="4"/>
        <v>66</v>
      </c>
    </row>
    <row r="30" spans="1:81" ht="14.25">
      <c r="A30" s="260"/>
      <c r="B30" s="264">
        <v>5</v>
      </c>
      <c r="C30" s="261">
        <v>16</v>
      </c>
      <c r="D30" s="55">
        <v>28</v>
      </c>
      <c r="E30" s="72" t="s">
        <v>85</v>
      </c>
      <c r="F30" s="57" t="s">
        <v>13</v>
      </c>
      <c r="G30" s="58"/>
      <c r="H30" s="58">
        <v>96</v>
      </c>
      <c r="I30" s="58"/>
      <c r="J30" s="58">
        <v>113</v>
      </c>
      <c r="K30" s="58">
        <v>114</v>
      </c>
      <c r="L30" s="58"/>
      <c r="M30" s="58">
        <v>103</v>
      </c>
      <c r="N30" s="58">
        <v>121</v>
      </c>
      <c r="O30" s="58">
        <v>81</v>
      </c>
      <c r="P30" s="58">
        <v>104</v>
      </c>
      <c r="Q30" s="58"/>
      <c r="R30" s="58">
        <v>107</v>
      </c>
      <c r="S30" s="58">
        <v>84</v>
      </c>
      <c r="T30" s="58"/>
      <c r="U30" s="58"/>
      <c r="V30" s="58">
        <v>101</v>
      </c>
      <c r="W30" s="58">
        <v>110</v>
      </c>
      <c r="X30" s="58"/>
      <c r="Y30" s="59">
        <v>159</v>
      </c>
      <c r="Z30" s="59">
        <v>107</v>
      </c>
      <c r="AA30" s="59"/>
      <c r="AB30" s="59">
        <v>112</v>
      </c>
      <c r="AC30" s="59"/>
      <c r="AD30" s="59"/>
      <c r="AE30" s="59">
        <v>85</v>
      </c>
      <c r="AF30" s="59"/>
      <c r="AG30" s="59">
        <v>101</v>
      </c>
      <c r="AH30" s="59"/>
      <c r="AI30" s="59">
        <v>64</v>
      </c>
      <c r="AJ30" s="59"/>
      <c r="AK30" s="59">
        <v>72</v>
      </c>
      <c r="AL30" s="59"/>
      <c r="AM30" s="59"/>
      <c r="AN30" s="59">
        <v>101</v>
      </c>
      <c r="AO30" s="59">
        <v>73</v>
      </c>
      <c r="AP30" s="59">
        <v>77</v>
      </c>
      <c r="AQ30" s="59">
        <v>91</v>
      </c>
      <c r="AR30" s="59">
        <v>91</v>
      </c>
      <c r="AS30" s="59">
        <v>109</v>
      </c>
      <c r="AT30" s="59">
        <v>96</v>
      </c>
      <c r="AU30" s="59">
        <v>92</v>
      </c>
      <c r="AV30" s="59"/>
      <c r="AW30" s="59">
        <v>89</v>
      </c>
      <c r="AX30" s="59"/>
      <c r="AY30" s="59">
        <v>115</v>
      </c>
      <c r="AZ30" s="59">
        <v>94</v>
      </c>
      <c r="BA30" s="59">
        <v>158</v>
      </c>
      <c r="BB30" s="59">
        <v>96</v>
      </c>
      <c r="BC30" s="59">
        <v>116</v>
      </c>
      <c r="BD30" s="59">
        <v>125</v>
      </c>
      <c r="BE30" s="59">
        <v>100</v>
      </c>
      <c r="BF30" s="59"/>
      <c r="BG30" s="59">
        <v>115</v>
      </c>
      <c r="BH30" s="59">
        <v>86</v>
      </c>
      <c r="BI30" s="59">
        <v>94</v>
      </c>
      <c r="BJ30" s="59"/>
      <c r="BK30" s="59"/>
      <c r="BL30" s="59">
        <v>117</v>
      </c>
      <c r="BM30" s="59"/>
      <c r="BN30" s="59">
        <v>108</v>
      </c>
      <c r="BO30" s="59">
        <v>99</v>
      </c>
      <c r="BP30" s="59">
        <v>120</v>
      </c>
      <c r="BQ30" s="59">
        <v>92</v>
      </c>
      <c r="BR30" s="59">
        <v>93</v>
      </c>
      <c r="BS30" s="59">
        <v>120</v>
      </c>
      <c r="BT30" s="59">
        <v>118</v>
      </c>
      <c r="BU30" s="59">
        <v>99</v>
      </c>
      <c r="BV30" s="59">
        <v>114</v>
      </c>
      <c r="BW30" s="59">
        <v>112</v>
      </c>
      <c r="BX30" s="60">
        <f t="shared" si="0"/>
        <v>48</v>
      </c>
      <c r="BY30" s="59">
        <f t="shared" si="1"/>
        <v>4944</v>
      </c>
      <c r="BZ30" s="61">
        <f t="shared" si="5"/>
        <v>103</v>
      </c>
      <c r="CA30" s="62">
        <f t="shared" si="3"/>
        <v>159</v>
      </c>
      <c r="CB30" s="63">
        <f t="shared" si="4"/>
        <v>64</v>
      </c>
    </row>
    <row r="31" spans="1:81" ht="14.25">
      <c r="A31" s="259">
        <v>12</v>
      </c>
      <c r="B31" s="260"/>
      <c r="C31" s="261">
        <v>17</v>
      </c>
      <c r="D31" s="55">
        <v>29</v>
      </c>
      <c r="E31" s="56" t="s">
        <v>92</v>
      </c>
      <c r="F31" s="57" t="s">
        <v>13</v>
      </c>
      <c r="G31" s="58">
        <v>81</v>
      </c>
      <c r="H31" s="58"/>
      <c r="I31" s="58"/>
      <c r="J31" s="58">
        <v>84</v>
      </c>
      <c r="K31" s="58">
        <v>100</v>
      </c>
      <c r="L31" s="58">
        <v>80</v>
      </c>
      <c r="M31" s="58">
        <v>111</v>
      </c>
      <c r="N31" s="58">
        <v>95</v>
      </c>
      <c r="O31" s="58"/>
      <c r="P31" s="58">
        <v>86</v>
      </c>
      <c r="Q31" s="58"/>
      <c r="R31" s="58"/>
      <c r="S31" s="58"/>
      <c r="T31" s="58">
        <v>80</v>
      </c>
      <c r="U31" s="58">
        <v>109</v>
      </c>
      <c r="V31" s="58"/>
      <c r="W31" s="58">
        <v>97</v>
      </c>
      <c r="X31" s="58">
        <v>88</v>
      </c>
      <c r="Y31" s="59">
        <v>82</v>
      </c>
      <c r="Z31" s="59"/>
      <c r="AA31" s="59"/>
      <c r="AB31" s="59">
        <v>90</v>
      </c>
      <c r="AC31" s="59"/>
      <c r="AD31" s="59">
        <v>68</v>
      </c>
      <c r="AE31" s="59">
        <v>104</v>
      </c>
      <c r="AF31" s="59">
        <v>110</v>
      </c>
      <c r="AG31" s="59">
        <v>69</v>
      </c>
      <c r="AH31" s="59"/>
      <c r="AI31" s="59">
        <v>103</v>
      </c>
      <c r="AJ31" s="59"/>
      <c r="AK31" s="59">
        <v>102</v>
      </c>
      <c r="AL31" s="59">
        <v>96</v>
      </c>
      <c r="AM31" s="59">
        <v>87</v>
      </c>
      <c r="AN31" s="59">
        <v>109</v>
      </c>
      <c r="AO31" s="59">
        <v>85</v>
      </c>
      <c r="AP31" s="59">
        <v>147</v>
      </c>
      <c r="AQ31" s="59">
        <v>90</v>
      </c>
      <c r="AR31" s="59">
        <v>67</v>
      </c>
      <c r="AS31" s="59">
        <v>97</v>
      </c>
      <c r="AT31" s="59">
        <v>82</v>
      </c>
      <c r="AU31" s="59">
        <v>90</v>
      </c>
      <c r="AV31" s="59"/>
      <c r="AW31" s="59">
        <v>85</v>
      </c>
      <c r="AX31" s="59">
        <v>138</v>
      </c>
      <c r="AY31" s="59">
        <v>108</v>
      </c>
      <c r="AZ31" s="59">
        <v>120</v>
      </c>
      <c r="BA31" s="59">
        <v>92</v>
      </c>
      <c r="BB31" s="59">
        <v>118</v>
      </c>
      <c r="BC31" s="59">
        <v>108</v>
      </c>
      <c r="BD31" s="59">
        <v>76</v>
      </c>
      <c r="BE31" s="59">
        <v>114</v>
      </c>
      <c r="BF31" s="59"/>
      <c r="BG31" s="59"/>
      <c r="BH31" s="59"/>
      <c r="BI31" s="59"/>
      <c r="BJ31" s="59"/>
      <c r="BK31" s="59"/>
      <c r="BL31" s="59">
        <v>147</v>
      </c>
      <c r="BM31" s="59">
        <v>98</v>
      </c>
      <c r="BN31" s="59">
        <v>94</v>
      </c>
      <c r="BO31" s="59">
        <v>89</v>
      </c>
      <c r="BP31" s="59">
        <v>120</v>
      </c>
      <c r="BQ31" s="59">
        <v>134</v>
      </c>
      <c r="BR31" s="59"/>
      <c r="BS31" s="59"/>
      <c r="BT31" s="59"/>
      <c r="BU31" s="59"/>
      <c r="BV31" s="59"/>
      <c r="BW31" s="59"/>
      <c r="BX31" s="60">
        <f t="shared" si="0"/>
        <v>44</v>
      </c>
      <c r="BY31" s="59">
        <f t="shared" si="1"/>
        <v>4330</v>
      </c>
      <c r="BZ31" s="61">
        <f t="shared" si="5"/>
        <v>98.409090909090907</v>
      </c>
      <c r="CA31" s="62">
        <f t="shared" si="3"/>
        <v>147</v>
      </c>
      <c r="CB31" s="63">
        <f t="shared" si="4"/>
        <v>67</v>
      </c>
      <c r="CC31" s="170"/>
    </row>
    <row r="32" spans="1:81" ht="14.25">
      <c r="A32" s="260"/>
      <c r="B32" s="264">
        <v>6</v>
      </c>
      <c r="C32" s="261">
        <v>18</v>
      </c>
      <c r="D32" s="55">
        <v>30</v>
      </c>
      <c r="E32" s="72" t="s">
        <v>90</v>
      </c>
      <c r="F32" s="57" t="s">
        <v>13</v>
      </c>
      <c r="G32" s="58">
        <v>101</v>
      </c>
      <c r="H32" s="58"/>
      <c r="I32" s="58">
        <v>86</v>
      </c>
      <c r="J32" s="58"/>
      <c r="K32" s="58">
        <v>96</v>
      </c>
      <c r="L32" s="58">
        <v>59</v>
      </c>
      <c r="M32" s="58"/>
      <c r="N32" s="58">
        <v>112</v>
      </c>
      <c r="O32" s="58">
        <v>107</v>
      </c>
      <c r="P32" s="58"/>
      <c r="Q32" s="58">
        <v>112</v>
      </c>
      <c r="R32" s="58">
        <v>100</v>
      </c>
      <c r="S32" s="58"/>
      <c r="T32" s="58"/>
      <c r="U32" s="58"/>
      <c r="V32" s="58">
        <v>139</v>
      </c>
      <c r="W32" s="58">
        <v>100</v>
      </c>
      <c r="X32" s="58">
        <v>74</v>
      </c>
      <c r="Y32" s="59"/>
      <c r="Z32" s="59">
        <v>101</v>
      </c>
      <c r="AA32" s="59">
        <v>109</v>
      </c>
      <c r="AB32" s="59"/>
      <c r="AC32" s="59">
        <v>105</v>
      </c>
      <c r="AD32" s="59"/>
      <c r="AE32" s="77">
        <v>93</v>
      </c>
      <c r="AF32" s="59">
        <v>76</v>
      </c>
      <c r="AG32" s="59"/>
      <c r="AH32" s="59">
        <v>94</v>
      </c>
      <c r="AI32" s="59">
        <v>88</v>
      </c>
      <c r="AJ32" s="59">
        <v>113</v>
      </c>
      <c r="AK32" s="59"/>
      <c r="AL32" s="59">
        <v>107</v>
      </c>
      <c r="AM32" s="59">
        <v>89</v>
      </c>
      <c r="AN32" s="59"/>
      <c r="AO32" s="59">
        <v>103</v>
      </c>
      <c r="AP32" s="59">
        <v>74</v>
      </c>
      <c r="AQ32" s="59">
        <v>85</v>
      </c>
      <c r="AR32" s="59">
        <v>101</v>
      </c>
      <c r="AS32" s="59">
        <v>106</v>
      </c>
      <c r="AT32" s="59">
        <v>112</v>
      </c>
      <c r="AU32" s="59"/>
      <c r="AV32" s="59">
        <v>89</v>
      </c>
      <c r="AW32" s="59"/>
      <c r="AX32" s="59">
        <v>81</v>
      </c>
      <c r="AY32" s="59"/>
      <c r="AZ32" s="59"/>
      <c r="BA32" s="59"/>
      <c r="BB32" s="59"/>
      <c r="BC32" s="59"/>
      <c r="BD32" s="59"/>
      <c r="BE32" s="59"/>
      <c r="BF32" s="59"/>
      <c r="BG32" s="59">
        <v>105</v>
      </c>
      <c r="BH32" s="59">
        <v>109</v>
      </c>
      <c r="BI32" s="59">
        <v>96</v>
      </c>
      <c r="BJ32" s="59"/>
      <c r="BK32" s="59"/>
      <c r="BL32" s="59">
        <v>91</v>
      </c>
      <c r="BM32" s="59">
        <v>104</v>
      </c>
      <c r="BN32" s="59">
        <v>97</v>
      </c>
      <c r="BO32" s="59"/>
      <c r="BP32" s="59"/>
      <c r="BQ32" s="59"/>
      <c r="BR32" s="59">
        <v>109</v>
      </c>
      <c r="BS32" s="59">
        <v>83</v>
      </c>
      <c r="BT32" s="59">
        <v>110</v>
      </c>
      <c r="BU32" s="59">
        <v>87</v>
      </c>
      <c r="BV32" s="59">
        <v>93</v>
      </c>
      <c r="BW32" s="59">
        <v>92</v>
      </c>
      <c r="BX32" s="60">
        <f t="shared" si="0"/>
        <v>41</v>
      </c>
      <c r="BY32" s="59">
        <f t="shared" si="1"/>
        <v>3988</v>
      </c>
      <c r="BZ32" s="61">
        <f t="shared" si="5"/>
        <v>97.268292682926827</v>
      </c>
      <c r="CA32" s="62">
        <f t="shared" si="3"/>
        <v>139</v>
      </c>
      <c r="CB32" s="63">
        <f t="shared" si="4"/>
        <v>59</v>
      </c>
    </row>
    <row r="33" spans="1:80" ht="14.25">
      <c r="A33" s="260"/>
      <c r="B33" s="264">
        <v>7</v>
      </c>
      <c r="C33" s="261">
        <v>19</v>
      </c>
      <c r="D33" s="55">
        <v>31</v>
      </c>
      <c r="E33" s="72" t="s">
        <v>88</v>
      </c>
      <c r="F33" s="57" t="s">
        <v>7</v>
      </c>
      <c r="G33" s="58">
        <v>97</v>
      </c>
      <c r="H33" s="58">
        <v>105</v>
      </c>
      <c r="I33" s="58">
        <v>122</v>
      </c>
      <c r="J33" s="58">
        <v>62</v>
      </c>
      <c r="K33" s="58">
        <v>97</v>
      </c>
      <c r="L33" s="58">
        <v>132</v>
      </c>
      <c r="M33" s="58">
        <v>90</v>
      </c>
      <c r="N33" s="58">
        <v>93</v>
      </c>
      <c r="O33" s="58"/>
      <c r="P33" s="58"/>
      <c r="Q33" s="58">
        <v>97</v>
      </c>
      <c r="R33" s="58">
        <v>98</v>
      </c>
      <c r="S33" s="58">
        <v>104</v>
      </c>
      <c r="T33" s="58">
        <v>101</v>
      </c>
      <c r="U33" s="58">
        <v>120</v>
      </c>
      <c r="V33" s="58"/>
      <c r="W33" s="58"/>
      <c r="X33" s="58"/>
      <c r="Y33" s="59"/>
      <c r="Z33" s="59"/>
      <c r="AA33" s="59"/>
      <c r="AB33" s="59"/>
      <c r="AC33" s="59"/>
      <c r="AD33" s="59"/>
      <c r="AE33" s="59"/>
      <c r="AF33" s="59">
        <v>116</v>
      </c>
      <c r="AG33" s="59">
        <v>74</v>
      </c>
      <c r="AH33" s="59">
        <v>75</v>
      </c>
      <c r="AI33" s="59">
        <v>79</v>
      </c>
      <c r="AJ33" s="59">
        <v>79</v>
      </c>
      <c r="AK33" s="59"/>
      <c r="AL33" s="59"/>
      <c r="AM33" s="59"/>
      <c r="AN33" s="59"/>
      <c r="AO33" s="59"/>
      <c r="AP33" s="59">
        <v>111</v>
      </c>
      <c r="AQ33" s="59">
        <v>87</v>
      </c>
      <c r="AR33" s="59">
        <v>78</v>
      </c>
      <c r="AS33" s="59">
        <v>93</v>
      </c>
      <c r="AT33" s="59">
        <v>71</v>
      </c>
      <c r="AU33" s="59">
        <v>81</v>
      </c>
      <c r="AV33" s="59">
        <v>98</v>
      </c>
      <c r="AW33" s="59">
        <v>87</v>
      </c>
      <c r="AX33" s="59">
        <v>117</v>
      </c>
      <c r="AY33" s="59">
        <v>83</v>
      </c>
      <c r="AZ33" s="59">
        <v>95</v>
      </c>
      <c r="BA33" s="59">
        <v>83</v>
      </c>
      <c r="BB33" s="59">
        <v>85</v>
      </c>
      <c r="BC33" s="59">
        <v>118</v>
      </c>
      <c r="BD33" s="59">
        <v>99</v>
      </c>
      <c r="BE33" s="59">
        <v>108</v>
      </c>
      <c r="BF33" s="59">
        <v>96</v>
      </c>
      <c r="BG33" s="59">
        <v>124</v>
      </c>
      <c r="BH33" s="59">
        <v>106</v>
      </c>
      <c r="BI33" s="59">
        <v>111</v>
      </c>
      <c r="BJ33" s="59">
        <v>99</v>
      </c>
      <c r="BK33" s="59">
        <v>93</v>
      </c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60">
        <f t="shared" si="0"/>
        <v>40</v>
      </c>
      <c r="BY33" s="59">
        <f t="shared" si="1"/>
        <v>3864</v>
      </c>
      <c r="BZ33" s="61">
        <f t="shared" si="5"/>
        <v>96.6</v>
      </c>
      <c r="CA33" s="62">
        <f t="shared" si="3"/>
        <v>132</v>
      </c>
      <c r="CB33" s="63">
        <f t="shared" si="4"/>
        <v>62</v>
      </c>
    </row>
    <row r="34" spans="1:80" ht="14.25">
      <c r="A34" s="262"/>
      <c r="B34" s="262"/>
      <c r="C34" s="262"/>
      <c r="D34" s="171">
        <v>32</v>
      </c>
      <c r="E34" s="68" t="s">
        <v>86</v>
      </c>
      <c r="F34" s="65" t="s">
        <v>13</v>
      </c>
      <c r="G34" s="66">
        <v>108</v>
      </c>
      <c r="H34" s="66">
        <v>108</v>
      </c>
      <c r="I34" s="66">
        <v>102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7"/>
      <c r="Z34" s="67"/>
      <c r="AA34" s="67"/>
      <c r="AB34" s="67">
        <v>87</v>
      </c>
      <c r="AC34" s="67"/>
      <c r="AD34" s="67">
        <v>72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172">
        <f t="shared" si="0"/>
        <v>5</v>
      </c>
      <c r="BY34" s="59">
        <f t="shared" si="1"/>
        <v>477</v>
      </c>
      <c r="BZ34" s="61">
        <f t="shared" si="5"/>
        <v>95.4</v>
      </c>
      <c r="CA34" s="62">
        <f t="shared" si="3"/>
        <v>108</v>
      </c>
      <c r="CB34" s="63">
        <f t="shared" si="4"/>
        <v>72</v>
      </c>
    </row>
    <row r="35" spans="1:80" ht="14.25">
      <c r="A35" s="262"/>
      <c r="B35" s="262"/>
      <c r="C35" s="262"/>
      <c r="D35" s="171">
        <v>33</v>
      </c>
      <c r="E35" s="69" t="s">
        <v>135</v>
      </c>
      <c r="F35" s="65" t="s">
        <v>7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>
        <v>86</v>
      </c>
      <c r="W35" s="66">
        <v>106</v>
      </c>
      <c r="X35" s="66">
        <v>91</v>
      </c>
      <c r="Y35" s="67"/>
      <c r="Z35" s="67"/>
      <c r="AA35" s="67">
        <v>89</v>
      </c>
      <c r="AB35" s="67">
        <v>87</v>
      </c>
      <c r="AC35" s="67">
        <v>66</v>
      </c>
      <c r="AD35" s="67"/>
      <c r="AE35" s="67"/>
      <c r="AF35" s="67">
        <v>113</v>
      </c>
      <c r="AG35" s="67">
        <v>111</v>
      </c>
      <c r="AH35" s="67"/>
      <c r="AI35" s="67"/>
      <c r="AJ35" s="67"/>
      <c r="AK35" s="67">
        <v>93</v>
      </c>
      <c r="AL35" s="67">
        <v>113</v>
      </c>
      <c r="AM35" s="67">
        <v>88</v>
      </c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172">
        <f t="shared" si="0"/>
        <v>11</v>
      </c>
      <c r="BY35" s="59">
        <f t="shared" si="1"/>
        <v>1043</v>
      </c>
      <c r="BZ35" s="61">
        <f t="shared" si="5"/>
        <v>94.818181818181813</v>
      </c>
      <c r="CA35" s="62">
        <f t="shared" si="3"/>
        <v>113</v>
      </c>
      <c r="CB35" s="63">
        <f t="shared" si="4"/>
        <v>66</v>
      </c>
    </row>
    <row r="36" spans="1:80" ht="14.25">
      <c r="A36" s="262"/>
      <c r="B36" s="262"/>
      <c r="C36" s="262"/>
      <c r="D36" s="171">
        <v>34</v>
      </c>
      <c r="E36" s="68" t="s">
        <v>183</v>
      </c>
      <c r="F36" s="65" t="s">
        <v>13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7"/>
      <c r="Z36" s="67"/>
      <c r="AA36" s="67"/>
      <c r="AB36" s="67"/>
      <c r="AC36" s="67"/>
      <c r="AD36" s="67"/>
      <c r="AE36" s="67"/>
      <c r="AF36" s="67"/>
      <c r="AG36" s="67">
        <v>99</v>
      </c>
      <c r="AH36" s="67">
        <v>99</v>
      </c>
      <c r="AI36" s="67"/>
      <c r="AJ36" s="67">
        <v>82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>
        <v>115</v>
      </c>
      <c r="AW36" s="67"/>
      <c r="AX36" s="67">
        <v>91</v>
      </c>
      <c r="AY36" s="67">
        <v>101</v>
      </c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>
        <v>79</v>
      </c>
      <c r="BS36" s="67">
        <v>84</v>
      </c>
      <c r="BT36" s="67">
        <v>72</v>
      </c>
      <c r="BU36" s="67"/>
      <c r="BV36" s="67"/>
      <c r="BW36" s="67"/>
      <c r="BX36" s="172">
        <f t="shared" si="0"/>
        <v>9</v>
      </c>
      <c r="BY36" s="59">
        <f t="shared" si="1"/>
        <v>822</v>
      </c>
      <c r="BZ36" s="61">
        <f t="shared" si="5"/>
        <v>91.333333333333329</v>
      </c>
      <c r="CA36" s="62">
        <f t="shared" si="3"/>
        <v>115</v>
      </c>
      <c r="CB36" s="63">
        <f t="shared" si="4"/>
        <v>72</v>
      </c>
    </row>
    <row r="37" spans="1:80" ht="15" thickBot="1">
      <c r="A37" s="265"/>
      <c r="B37" s="265"/>
      <c r="C37" s="265"/>
      <c r="D37" s="266">
        <v>35</v>
      </c>
      <c r="E37" s="208" t="s">
        <v>108</v>
      </c>
      <c r="F37" s="209" t="s">
        <v>10</v>
      </c>
      <c r="G37" s="210"/>
      <c r="H37" s="210"/>
      <c r="I37" s="210"/>
      <c r="J37" s="210"/>
      <c r="K37" s="210"/>
      <c r="L37" s="210"/>
      <c r="M37" s="210"/>
      <c r="N37" s="210"/>
      <c r="O37" s="210"/>
      <c r="P37" s="210">
        <v>121</v>
      </c>
      <c r="Q37" s="210"/>
      <c r="R37" s="210"/>
      <c r="S37" s="210"/>
      <c r="T37" s="210"/>
      <c r="U37" s="210"/>
      <c r="V37" s="210"/>
      <c r="W37" s="210"/>
      <c r="X37" s="210">
        <v>69</v>
      </c>
      <c r="Y37" s="211"/>
      <c r="Z37" s="211"/>
      <c r="AA37" s="211"/>
      <c r="AB37" s="211"/>
      <c r="AC37" s="211">
        <v>107</v>
      </c>
      <c r="AD37" s="211"/>
      <c r="AE37" s="211">
        <v>75</v>
      </c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>
        <v>70</v>
      </c>
      <c r="BP37" s="211"/>
      <c r="BQ37" s="211">
        <v>88</v>
      </c>
      <c r="BR37" s="211"/>
      <c r="BS37" s="211"/>
      <c r="BT37" s="211"/>
      <c r="BU37" s="211"/>
      <c r="BV37" s="211"/>
      <c r="BW37" s="211"/>
      <c r="BX37" s="212">
        <f t="shared" si="0"/>
        <v>6</v>
      </c>
      <c r="BY37" s="211">
        <f t="shared" si="1"/>
        <v>530</v>
      </c>
      <c r="BZ37" s="213">
        <f t="shared" si="5"/>
        <v>88.333333333333329</v>
      </c>
      <c r="CA37" s="214">
        <f t="shared" si="3"/>
        <v>121</v>
      </c>
      <c r="CB37" s="215">
        <f t="shared" si="4"/>
        <v>69</v>
      </c>
    </row>
    <row r="39" spans="1:80" ht="21.75" customHeight="1">
      <c r="A39" s="247" t="s">
        <v>306</v>
      </c>
      <c r="B39" s="248"/>
      <c r="C39" s="248"/>
      <c r="D39" s="249"/>
      <c r="E39" s="216"/>
      <c r="F39" s="216"/>
      <c r="G39" s="250" t="s">
        <v>307</v>
      </c>
      <c r="H39" s="251"/>
      <c r="I39" s="216"/>
      <c r="J39" s="252" t="s">
        <v>308</v>
      </c>
      <c r="K39" s="253"/>
    </row>
  </sheetData>
  <autoFilter ref="A1:CB37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sortState ref="E4:CB37">
    <sortCondition descending="1" ref="BZ4:BZ37"/>
  </sortState>
  <mergeCells count="8">
    <mergeCell ref="A39:D39"/>
    <mergeCell ref="G39:H39"/>
    <mergeCell ref="J39:K39"/>
    <mergeCell ref="D1:D2"/>
    <mergeCell ref="E1:E2"/>
    <mergeCell ref="F1:F2"/>
    <mergeCell ref="G1:CB1"/>
    <mergeCell ref="C1:C2"/>
  </mergeCells>
  <conditionalFormatting sqref="BY3:CB37 E1:F1 G1:G2 H2:CB2 E3:F37">
    <cfRule type="cellIs" dxfId="3" priority="25" stopIfTrue="1" operator="equal">
      <formula>0</formula>
    </cfRule>
  </conditionalFormatting>
  <conditionalFormatting sqref="BX3:BX33 G4:BW7 G25:BW30 G12:BW16 G18:BW23 G32:BW33 G34:BX37">
    <cfRule type="cellIs" dxfId="2" priority="24" stopIfTrue="1" operator="greaterThanOrEqual">
      <formula>200</formula>
    </cfRule>
  </conditionalFormatting>
  <conditionalFormatting sqref="G3:BW37">
    <cfRule type="cellIs" dxfId="1" priority="23" operator="greaterThan">
      <formula>199</formula>
    </cfRule>
  </conditionalFormatting>
  <conditionalFormatting sqref="G3:BW37">
    <cfRule type="cellIs" dxfId="0" priority="21" stopIfTrue="1" operator="greaterThan">
      <formula>200</formula>
    </cfRule>
  </conditionalFormatting>
  <pageMargins left="0.19685039370078741" right="0" top="0.59055118110236227" bottom="0.19685039370078741" header="0.31496062992125984" footer="0.31496062992125984"/>
  <pageSetup paperSize="9" scale="86" fitToWidth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N14" sqref="N14"/>
    </sheetView>
  </sheetViews>
  <sheetFormatPr defaultRowHeight="15"/>
  <cols>
    <col min="1" max="1" width="5.140625" customWidth="1"/>
    <col min="2" max="2" width="5.28515625" customWidth="1"/>
    <col min="4" max="4" width="12.42578125" customWidth="1"/>
  </cols>
  <sheetData>
    <row r="1" spans="1:10" ht="15.75" thickBot="1">
      <c r="A1" s="228"/>
      <c r="B1" s="228"/>
      <c r="C1" s="202" t="s">
        <v>43</v>
      </c>
      <c r="D1" s="203" t="s">
        <v>66</v>
      </c>
      <c r="E1" s="205" t="s">
        <v>67</v>
      </c>
      <c r="F1" s="229"/>
      <c r="G1" s="229"/>
      <c r="H1" s="229"/>
      <c r="I1" s="229"/>
      <c r="J1" s="229"/>
    </row>
    <row r="2" spans="1:10" ht="22.5" customHeight="1" thickBot="1">
      <c r="A2" s="238" t="s">
        <v>303</v>
      </c>
      <c r="B2" s="230" t="s">
        <v>304</v>
      </c>
      <c r="C2" s="207"/>
      <c r="D2" s="204"/>
      <c r="E2" s="206"/>
      <c r="F2" s="231" t="s">
        <v>69</v>
      </c>
      <c r="G2" s="231" t="s">
        <v>70</v>
      </c>
      <c r="H2" s="231" t="s">
        <v>47</v>
      </c>
      <c r="I2" s="231" t="s">
        <v>71</v>
      </c>
      <c r="J2" s="232" t="s">
        <v>72</v>
      </c>
    </row>
    <row r="3" spans="1:10" ht="19.5" thickTop="1">
      <c r="A3" s="239">
        <v>1</v>
      </c>
      <c r="B3" s="222"/>
      <c r="C3" s="223">
        <v>1</v>
      </c>
      <c r="D3" s="224" t="s">
        <v>75</v>
      </c>
      <c r="E3" s="225" t="s">
        <v>11</v>
      </c>
      <c r="F3" s="226">
        <v>69</v>
      </c>
      <c r="G3" s="226">
        <v>11377</v>
      </c>
      <c r="H3" s="227">
        <v>164.8840579710145</v>
      </c>
      <c r="I3" s="226">
        <v>213</v>
      </c>
      <c r="J3" s="233">
        <v>128</v>
      </c>
    </row>
    <row r="4" spans="1:10" ht="18.75">
      <c r="A4" s="240">
        <v>2</v>
      </c>
      <c r="B4" s="183"/>
      <c r="C4" s="181">
        <v>2</v>
      </c>
      <c r="D4" s="68" t="s">
        <v>73</v>
      </c>
      <c r="E4" s="65" t="s">
        <v>10</v>
      </c>
      <c r="F4" s="178">
        <v>48</v>
      </c>
      <c r="G4" s="178">
        <v>7425</v>
      </c>
      <c r="H4" s="180">
        <v>154.6875</v>
      </c>
      <c r="I4" s="178">
        <v>205</v>
      </c>
      <c r="J4" s="234">
        <v>99</v>
      </c>
    </row>
    <row r="5" spans="1:10" ht="18.75">
      <c r="A5" s="240">
        <v>3</v>
      </c>
      <c r="B5" s="183"/>
      <c r="C5" s="181">
        <v>3</v>
      </c>
      <c r="D5" s="68" t="s">
        <v>74</v>
      </c>
      <c r="E5" s="65" t="s">
        <v>11</v>
      </c>
      <c r="F5" s="178">
        <v>62</v>
      </c>
      <c r="G5" s="178">
        <v>9065</v>
      </c>
      <c r="H5" s="180">
        <v>146.20967741935485</v>
      </c>
      <c r="I5" s="178">
        <v>194</v>
      </c>
      <c r="J5" s="234">
        <v>100</v>
      </c>
    </row>
    <row r="6" spans="1:10" ht="18.75">
      <c r="A6" s="240"/>
      <c r="B6" s="183"/>
      <c r="C6" s="182">
        <v>4</v>
      </c>
      <c r="D6" s="69" t="s">
        <v>252</v>
      </c>
      <c r="E6" s="65" t="s">
        <v>7</v>
      </c>
      <c r="F6" s="178">
        <v>15</v>
      </c>
      <c r="G6" s="178">
        <v>2188</v>
      </c>
      <c r="H6" s="180">
        <v>145.86666666666667</v>
      </c>
      <c r="I6" s="178">
        <v>174</v>
      </c>
      <c r="J6" s="234">
        <v>115</v>
      </c>
    </row>
    <row r="7" spans="1:10" ht="18.75">
      <c r="A7" s="240">
        <v>4</v>
      </c>
      <c r="B7" s="183"/>
      <c r="C7" s="181">
        <v>5</v>
      </c>
      <c r="D7" s="68" t="s">
        <v>78</v>
      </c>
      <c r="E7" s="65" t="s">
        <v>11</v>
      </c>
      <c r="F7" s="178">
        <v>69</v>
      </c>
      <c r="G7" s="178">
        <v>9593</v>
      </c>
      <c r="H7" s="180">
        <v>139.02898550724638</v>
      </c>
      <c r="I7" s="179">
        <v>222</v>
      </c>
      <c r="J7" s="234">
        <v>91</v>
      </c>
    </row>
    <row r="8" spans="1:10" ht="18.75">
      <c r="A8" s="240"/>
      <c r="B8" s="183"/>
      <c r="C8" s="182">
        <v>6</v>
      </c>
      <c r="D8" s="56" t="s">
        <v>81</v>
      </c>
      <c r="E8" s="57" t="s">
        <v>10</v>
      </c>
      <c r="F8" s="178">
        <v>19</v>
      </c>
      <c r="G8" s="178">
        <v>2614</v>
      </c>
      <c r="H8" s="180">
        <v>137.57894736842104</v>
      </c>
      <c r="I8" s="178">
        <v>163</v>
      </c>
      <c r="J8" s="234">
        <v>114</v>
      </c>
    </row>
    <row r="9" spans="1:10" ht="18.75">
      <c r="A9" s="240"/>
      <c r="B9" s="183"/>
      <c r="C9" s="182">
        <v>7</v>
      </c>
      <c r="D9" s="64" t="s">
        <v>77</v>
      </c>
      <c r="E9" s="57" t="s">
        <v>8</v>
      </c>
      <c r="F9" s="178">
        <v>15</v>
      </c>
      <c r="G9" s="178">
        <v>2056</v>
      </c>
      <c r="H9" s="180">
        <v>137.06666666666666</v>
      </c>
      <c r="I9" s="178">
        <v>159</v>
      </c>
      <c r="J9" s="234">
        <v>111</v>
      </c>
    </row>
    <row r="10" spans="1:10" ht="18.75">
      <c r="A10" s="240">
        <v>5</v>
      </c>
      <c r="B10" s="183"/>
      <c r="C10" s="181">
        <v>8</v>
      </c>
      <c r="D10" s="68" t="s">
        <v>76</v>
      </c>
      <c r="E10" s="65" t="s">
        <v>10</v>
      </c>
      <c r="F10" s="178">
        <v>45</v>
      </c>
      <c r="G10" s="178">
        <v>6016</v>
      </c>
      <c r="H10" s="180">
        <v>133.6888888888889</v>
      </c>
      <c r="I10" s="178">
        <v>170</v>
      </c>
      <c r="J10" s="234">
        <v>98</v>
      </c>
    </row>
    <row r="11" spans="1:10" ht="18.75">
      <c r="A11" s="240">
        <v>6</v>
      </c>
      <c r="B11" s="183"/>
      <c r="C11" s="181">
        <v>9</v>
      </c>
      <c r="D11" s="56" t="s">
        <v>83</v>
      </c>
      <c r="E11" s="57" t="s">
        <v>7</v>
      </c>
      <c r="F11" s="178">
        <v>44</v>
      </c>
      <c r="G11" s="178">
        <v>5681</v>
      </c>
      <c r="H11" s="180">
        <v>129.11363636363637</v>
      </c>
      <c r="I11" s="178">
        <v>177</v>
      </c>
      <c r="J11" s="234">
        <v>95</v>
      </c>
    </row>
    <row r="12" spans="1:10" ht="18.75">
      <c r="A12" s="240"/>
      <c r="B12" s="183">
        <v>1</v>
      </c>
      <c r="C12" s="181">
        <v>10</v>
      </c>
      <c r="D12" s="72" t="s">
        <v>94</v>
      </c>
      <c r="E12" s="57" t="s">
        <v>10</v>
      </c>
      <c r="F12" s="178">
        <v>40</v>
      </c>
      <c r="G12" s="178">
        <v>5157</v>
      </c>
      <c r="H12" s="180">
        <v>128.92500000000001</v>
      </c>
      <c r="I12" s="179">
        <v>175</v>
      </c>
      <c r="J12" s="234">
        <v>90</v>
      </c>
    </row>
    <row r="13" spans="1:10" ht="18.75">
      <c r="A13" s="240"/>
      <c r="B13" s="183"/>
      <c r="C13" s="182">
        <v>11</v>
      </c>
      <c r="D13" s="64" t="s">
        <v>82</v>
      </c>
      <c r="E13" s="57" t="s">
        <v>8</v>
      </c>
      <c r="F13" s="178">
        <v>20</v>
      </c>
      <c r="G13" s="178">
        <v>2568</v>
      </c>
      <c r="H13" s="180">
        <v>128.4</v>
      </c>
      <c r="I13" s="178">
        <v>195</v>
      </c>
      <c r="J13" s="234">
        <v>79</v>
      </c>
    </row>
    <row r="14" spans="1:10" ht="18.75">
      <c r="A14" s="240"/>
      <c r="B14" s="183"/>
      <c r="C14" s="182">
        <v>12</v>
      </c>
      <c r="D14" s="72" t="s">
        <v>102</v>
      </c>
      <c r="E14" s="57" t="s">
        <v>8</v>
      </c>
      <c r="F14" s="178">
        <v>10</v>
      </c>
      <c r="G14" s="178">
        <v>1262</v>
      </c>
      <c r="H14" s="180">
        <v>126.2</v>
      </c>
      <c r="I14" s="178">
        <v>170</v>
      </c>
      <c r="J14" s="234">
        <v>92</v>
      </c>
    </row>
    <row r="15" spans="1:10" ht="18.75">
      <c r="A15" s="240">
        <v>7</v>
      </c>
      <c r="B15" s="183"/>
      <c r="C15" s="181">
        <v>13</v>
      </c>
      <c r="D15" s="56" t="s">
        <v>79</v>
      </c>
      <c r="E15" s="57" t="s">
        <v>7</v>
      </c>
      <c r="F15" s="178">
        <v>52</v>
      </c>
      <c r="G15" s="178">
        <v>6463</v>
      </c>
      <c r="H15" s="180">
        <v>124.28846153846153</v>
      </c>
      <c r="I15" s="178">
        <v>181</v>
      </c>
      <c r="J15" s="234">
        <v>89</v>
      </c>
    </row>
    <row r="16" spans="1:10" ht="18.75">
      <c r="A16" s="240"/>
      <c r="B16" s="183"/>
      <c r="C16" s="182">
        <v>14</v>
      </c>
      <c r="D16" s="64" t="s">
        <v>74</v>
      </c>
      <c r="E16" s="57" t="s">
        <v>15</v>
      </c>
      <c r="F16" s="178">
        <v>4</v>
      </c>
      <c r="G16" s="178">
        <v>497</v>
      </c>
      <c r="H16" s="180">
        <v>124.25</v>
      </c>
      <c r="I16" s="178">
        <v>152</v>
      </c>
      <c r="J16" s="234">
        <v>95</v>
      </c>
    </row>
    <row r="17" spans="1:10" ht="18.75">
      <c r="A17" s="240">
        <v>8</v>
      </c>
      <c r="B17" s="183"/>
      <c r="C17" s="181">
        <v>15</v>
      </c>
      <c r="D17" s="56" t="s">
        <v>80</v>
      </c>
      <c r="E17" s="57" t="s">
        <v>10</v>
      </c>
      <c r="F17" s="178">
        <v>41</v>
      </c>
      <c r="G17" s="178">
        <v>5059</v>
      </c>
      <c r="H17" s="180">
        <v>123.39024390243902</v>
      </c>
      <c r="I17" s="178">
        <v>169</v>
      </c>
      <c r="J17" s="234">
        <v>81</v>
      </c>
    </row>
    <row r="18" spans="1:10" ht="18.75">
      <c r="A18" s="240"/>
      <c r="B18" s="183"/>
      <c r="C18" s="182">
        <v>16</v>
      </c>
      <c r="D18" s="56" t="s">
        <v>98</v>
      </c>
      <c r="E18" s="57" t="s">
        <v>13</v>
      </c>
      <c r="F18" s="178">
        <v>12</v>
      </c>
      <c r="G18" s="178">
        <v>1416</v>
      </c>
      <c r="H18" s="180">
        <v>118</v>
      </c>
      <c r="I18" s="178">
        <v>162</v>
      </c>
      <c r="J18" s="234">
        <v>87</v>
      </c>
    </row>
    <row r="19" spans="1:10" ht="18.75">
      <c r="A19" s="240"/>
      <c r="B19" s="183"/>
      <c r="C19" s="182">
        <v>17</v>
      </c>
      <c r="D19" s="56" t="s">
        <v>253</v>
      </c>
      <c r="E19" s="57" t="s">
        <v>11</v>
      </c>
      <c r="F19" s="178">
        <v>7</v>
      </c>
      <c r="G19" s="178">
        <v>811</v>
      </c>
      <c r="H19" s="180">
        <v>115.85714285714286</v>
      </c>
      <c r="I19" s="178">
        <v>139</v>
      </c>
      <c r="J19" s="234">
        <v>90</v>
      </c>
    </row>
    <row r="20" spans="1:10" ht="18.75">
      <c r="A20" s="240"/>
      <c r="B20" s="183"/>
      <c r="C20" s="182">
        <v>18</v>
      </c>
      <c r="D20" s="64" t="s">
        <v>84</v>
      </c>
      <c r="E20" s="57" t="s">
        <v>8</v>
      </c>
      <c r="F20" s="178">
        <v>15</v>
      </c>
      <c r="G20" s="178">
        <v>1673</v>
      </c>
      <c r="H20" s="180">
        <v>111.53333333333333</v>
      </c>
      <c r="I20" s="178">
        <v>139</v>
      </c>
      <c r="J20" s="234">
        <v>78</v>
      </c>
    </row>
    <row r="21" spans="1:10" ht="18.75">
      <c r="A21" s="240">
        <v>9</v>
      </c>
      <c r="B21" s="183"/>
      <c r="C21" s="181">
        <v>19</v>
      </c>
      <c r="D21" s="56" t="s">
        <v>233</v>
      </c>
      <c r="E21" s="57" t="s">
        <v>10</v>
      </c>
      <c r="F21" s="178">
        <v>5</v>
      </c>
      <c r="G21" s="178">
        <v>555</v>
      </c>
      <c r="H21" s="180">
        <v>111</v>
      </c>
      <c r="I21" s="178">
        <v>133</v>
      </c>
      <c r="J21" s="234">
        <v>88</v>
      </c>
    </row>
    <row r="22" spans="1:10" ht="18.75">
      <c r="A22" s="240">
        <v>10</v>
      </c>
      <c r="B22" s="183"/>
      <c r="C22" s="181">
        <v>20</v>
      </c>
      <c r="D22" s="56" t="s">
        <v>96</v>
      </c>
      <c r="E22" s="57" t="s">
        <v>7</v>
      </c>
      <c r="F22" s="178">
        <v>29</v>
      </c>
      <c r="G22" s="178">
        <v>3154</v>
      </c>
      <c r="H22" s="180">
        <v>108.75862068965517</v>
      </c>
      <c r="I22" s="178">
        <v>135</v>
      </c>
      <c r="J22" s="234">
        <v>88</v>
      </c>
    </row>
    <row r="23" spans="1:10" ht="18.75">
      <c r="A23" s="240"/>
      <c r="B23" s="183"/>
      <c r="C23" s="182">
        <v>21</v>
      </c>
      <c r="D23" s="56" t="s">
        <v>120</v>
      </c>
      <c r="E23" s="57" t="s">
        <v>7</v>
      </c>
      <c r="F23" s="178">
        <v>3</v>
      </c>
      <c r="G23" s="178">
        <v>324</v>
      </c>
      <c r="H23" s="180">
        <v>108</v>
      </c>
      <c r="I23" s="178">
        <v>124</v>
      </c>
      <c r="J23" s="234">
        <v>100</v>
      </c>
    </row>
    <row r="24" spans="1:10" ht="18.75">
      <c r="A24" s="240"/>
      <c r="B24" s="183"/>
      <c r="C24" s="182">
        <v>22</v>
      </c>
      <c r="D24" s="56" t="s">
        <v>97</v>
      </c>
      <c r="E24" s="57" t="s">
        <v>7</v>
      </c>
      <c r="F24" s="178">
        <v>6</v>
      </c>
      <c r="G24" s="178">
        <v>648</v>
      </c>
      <c r="H24" s="180">
        <v>108</v>
      </c>
      <c r="I24" s="178">
        <v>134</v>
      </c>
      <c r="J24" s="234">
        <v>87</v>
      </c>
    </row>
    <row r="25" spans="1:10" ht="18.75">
      <c r="A25" s="240"/>
      <c r="B25" s="183">
        <v>2</v>
      </c>
      <c r="C25" s="181">
        <v>23</v>
      </c>
      <c r="D25" s="72" t="s">
        <v>91</v>
      </c>
      <c r="E25" s="57" t="s">
        <v>15</v>
      </c>
      <c r="F25" s="178">
        <v>62</v>
      </c>
      <c r="G25" s="178">
        <v>6660</v>
      </c>
      <c r="H25" s="180">
        <v>107.41935483870968</v>
      </c>
      <c r="I25" s="178">
        <v>156</v>
      </c>
      <c r="J25" s="234">
        <v>77</v>
      </c>
    </row>
    <row r="26" spans="1:10" ht="18.75">
      <c r="A26" s="240"/>
      <c r="B26" s="183">
        <v>3</v>
      </c>
      <c r="C26" s="181">
        <v>24</v>
      </c>
      <c r="D26" s="72" t="s">
        <v>89</v>
      </c>
      <c r="E26" s="57" t="s">
        <v>15</v>
      </c>
      <c r="F26" s="178">
        <v>61</v>
      </c>
      <c r="G26" s="178">
        <v>6368</v>
      </c>
      <c r="H26" s="180">
        <v>104.39344262295081</v>
      </c>
      <c r="I26" s="178">
        <v>152</v>
      </c>
      <c r="J26" s="234">
        <v>69</v>
      </c>
    </row>
    <row r="27" spans="1:10" ht="18.75">
      <c r="A27" s="240"/>
      <c r="B27" s="183"/>
      <c r="C27" s="182">
        <v>25</v>
      </c>
      <c r="D27" s="72" t="s">
        <v>95</v>
      </c>
      <c r="E27" s="57" t="s">
        <v>7</v>
      </c>
      <c r="F27" s="178">
        <v>7</v>
      </c>
      <c r="G27" s="178">
        <v>729</v>
      </c>
      <c r="H27" s="180">
        <v>104.14285714285714</v>
      </c>
      <c r="I27" s="178">
        <v>138</v>
      </c>
      <c r="J27" s="234">
        <v>78</v>
      </c>
    </row>
    <row r="28" spans="1:10" ht="18.75">
      <c r="A28" s="240"/>
      <c r="B28" s="183">
        <v>4</v>
      </c>
      <c r="C28" s="181">
        <v>26</v>
      </c>
      <c r="D28" s="72" t="s">
        <v>93</v>
      </c>
      <c r="E28" s="57" t="s">
        <v>15</v>
      </c>
      <c r="F28" s="178">
        <v>62</v>
      </c>
      <c r="G28" s="178">
        <v>6444</v>
      </c>
      <c r="H28" s="180">
        <v>103.93548387096774</v>
      </c>
      <c r="I28" s="178">
        <v>143</v>
      </c>
      <c r="J28" s="234">
        <v>67</v>
      </c>
    </row>
    <row r="29" spans="1:10" ht="18.75">
      <c r="A29" s="240">
        <v>11</v>
      </c>
      <c r="B29" s="183"/>
      <c r="C29" s="181">
        <v>27</v>
      </c>
      <c r="D29" s="56" t="s">
        <v>87</v>
      </c>
      <c r="E29" s="57" t="s">
        <v>13</v>
      </c>
      <c r="F29" s="178">
        <v>36</v>
      </c>
      <c r="G29" s="178">
        <v>3734</v>
      </c>
      <c r="H29" s="180">
        <v>103.72222222222223</v>
      </c>
      <c r="I29" s="178">
        <v>144</v>
      </c>
      <c r="J29" s="234">
        <v>66</v>
      </c>
    </row>
    <row r="30" spans="1:10" ht="18.75">
      <c r="A30" s="240"/>
      <c r="B30" s="183">
        <v>5</v>
      </c>
      <c r="C30" s="181">
        <v>28</v>
      </c>
      <c r="D30" s="72" t="s">
        <v>85</v>
      </c>
      <c r="E30" s="57" t="s">
        <v>13</v>
      </c>
      <c r="F30" s="178">
        <v>48</v>
      </c>
      <c r="G30" s="178">
        <v>4944</v>
      </c>
      <c r="H30" s="180">
        <v>103</v>
      </c>
      <c r="I30" s="178">
        <v>159</v>
      </c>
      <c r="J30" s="234">
        <v>64</v>
      </c>
    </row>
    <row r="31" spans="1:10" ht="18.75">
      <c r="A31" s="240">
        <v>12</v>
      </c>
      <c r="B31" s="183"/>
      <c r="C31" s="181">
        <v>29</v>
      </c>
      <c r="D31" s="56" t="s">
        <v>92</v>
      </c>
      <c r="E31" s="57" t="s">
        <v>13</v>
      </c>
      <c r="F31" s="178">
        <v>44</v>
      </c>
      <c r="G31" s="178">
        <v>4330</v>
      </c>
      <c r="H31" s="180">
        <v>98.409090909090907</v>
      </c>
      <c r="I31" s="178">
        <v>147</v>
      </c>
      <c r="J31" s="234">
        <v>67</v>
      </c>
    </row>
    <row r="32" spans="1:10" ht="18.75">
      <c r="A32" s="240"/>
      <c r="B32" s="183">
        <v>6</v>
      </c>
      <c r="C32" s="181">
        <v>30</v>
      </c>
      <c r="D32" s="72" t="s">
        <v>90</v>
      </c>
      <c r="E32" s="57" t="s">
        <v>13</v>
      </c>
      <c r="F32" s="178">
        <v>41</v>
      </c>
      <c r="G32" s="178">
        <v>3988</v>
      </c>
      <c r="H32" s="180">
        <v>97.268292682926827</v>
      </c>
      <c r="I32" s="178">
        <v>139</v>
      </c>
      <c r="J32" s="234">
        <v>59</v>
      </c>
    </row>
    <row r="33" spans="1:10" ht="18.75">
      <c r="A33" s="240"/>
      <c r="B33" s="183">
        <v>7</v>
      </c>
      <c r="C33" s="181">
        <v>31</v>
      </c>
      <c r="D33" s="72" t="s">
        <v>88</v>
      </c>
      <c r="E33" s="57" t="s">
        <v>7</v>
      </c>
      <c r="F33" s="178">
        <v>40</v>
      </c>
      <c r="G33" s="178">
        <v>3864</v>
      </c>
      <c r="H33" s="180">
        <v>96.6</v>
      </c>
      <c r="I33" s="178">
        <v>132</v>
      </c>
      <c r="J33" s="234">
        <v>62</v>
      </c>
    </row>
    <row r="34" spans="1:10" ht="18.75">
      <c r="A34" s="240"/>
      <c r="B34" s="183"/>
      <c r="C34" s="182">
        <v>32</v>
      </c>
      <c r="D34" s="68" t="s">
        <v>86</v>
      </c>
      <c r="E34" s="65" t="s">
        <v>13</v>
      </c>
      <c r="F34" s="178">
        <v>5</v>
      </c>
      <c r="G34" s="178">
        <v>477</v>
      </c>
      <c r="H34" s="180">
        <v>95.4</v>
      </c>
      <c r="I34" s="178">
        <v>108</v>
      </c>
      <c r="J34" s="234">
        <v>72</v>
      </c>
    </row>
    <row r="35" spans="1:10" ht="18.75">
      <c r="A35" s="240"/>
      <c r="B35" s="183"/>
      <c r="C35" s="182">
        <v>33</v>
      </c>
      <c r="D35" s="69" t="s">
        <v>135</v>
      </c>
      <c r="E35" s="65" t="s">
        <v>7</v>
      </c>
      <c r="F35" s="178">
        <v>11</v>
      </c>
      <c r="G35" s="178">
        <v>1043</v>
      </c>
      <c r="H35" s="180">
        <v>94.818181818181813</v>
      </c>
      <c r="I35" s="178">
        <v>113</v>
      </c>
      <c r="J35" s="234">
        <v>66</v>
      </c>
    </row>
    <row r="36" spans="1:10" ht="18.75">
      <c r="A36" s="240"/>
      <c r="B36" s="183"/>
      <c r="C36" s="182">
        <v>34</v>
      </c>
      <c r="D36" s="68" t="s">
        <v>183</v>
      </c>
      <c r="E36" s="65" t="s">
        <v>13</v>
      </c>
      <c r="F36" s="178">
        <v>9</v>
      </c>
      <c r="G36" s="178">
        <v>822</v>
      </c>
      <c r="H36" s="180">
        <v>91.333333333333329</v>
      </c>
      <c r="I36" s="178">
        <v>115</v>
      </c>
      <c r="J36" s="234">
        <v>72</v>
      </c>
    </row>
    <row r="37" spans="1:10" ht="19.5" thickBot="1">
      <c r="A37" s="241"/>
      <c r="B37" s="242"/>
      <c r="C37" s="243">
        <v>35</v>
      </c>
      <c r="D37" s="208" t="s">
        <v>108</v>
      </c>
      <c r="E37" s="209" t="s">
        <v>10</v>
      </c>
      <c r="F37" s="235">
        <v>6</v>
      </c>
      <c r="G37" s="235">
        <v>530</v>
      </c>
      <c r="H37" s="236">
        <v>88.333333333333329</v>
      </c>
      <c r="I37" s="235">
        <v>121</v>
      </c>
      <c r="J37" s="237">
        <v>69</v>
      </c>
    </row>
  </sheetData>
  <mergeCells count="3">
    <mergeCell ref="C1:C2"/>
    <mergeCell ref="D1:D2"/>
    <mergeCell ref="E1:E2"/>
  </mergeCells>
  <conditionalFormatting sqref="D1:E1 D3:E37">
    <cfRule type="cellIs" dxfId="4" priority="1" stopIfTrue="1" operator="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E15" sqref="E15"/>
    </sheetView>
  </sheetViews>
  <sheetFormatPr defaultRowHeight="15"/>
  <cols>
    <col min="1" max="1" width="9.140625" customWidth="1"/>
    <col min="2" max="2" width="28.28515625" customWidth="1"/>
    <col min="3" max="3" width="15.5703125" customWidth="1"/>
    <col min="4" max="4" width="17.28515625" customWidth="1"/>
    <col min="5" max="5" width="13.28515625" customWidth="1"/>
  </cols>
  <sheetData>
    <row r="1" spans="1:9" ht="24" customHeight="1" thickBot="1">
      <c r="A1" s="217" t="s">
        <v>43</v>
      </c>
      <c r="B1" s="218" t="s">
        <v>44</v>
      </c>
      <c r="C1" s="272" t="s">
        <v>45</v>
      </c>
      <c r="D1" s="272" t="s">
        <v>46</v>
      </c>
      <c r="E1" s="272" t="s">
        <v>47</v>
      </c>
      <c r="F1" s="272" t="s">
        <v>48</v>
      </c>
      <c r="G1" s="272" t="s">
        <v>49</v>
      </c>
      <c r="H1" s="272" t="s">
        <v>50</v>
      </c>
      <c r="I1" s="272" t="s">
        <v>51</v>
      </c>
    </row>
    <row r="2" spans="1:9" ht="57" customHeight="1" thickBot="1">
      <c r="A2" s="217"/>
      <c r="B2" s="218"/>
      <c r="C2" s="104"/>
      <c r="D2" s="104"/>
      <c r="E2" s="104"/>
      <c r="F2" s="104"/>
      <c r="G2" s="104"/>
      <c r="H2" s="104"/>
      <c r="I2" s="104"/>
    </row>
    <row r="3" spans="1:9" ht="24" thickBot="1">
      <c r="A3" s="219" t="s">
        <v>52</v>
      </c>
      <c r="B3" s="220" t="s">
        <v>54</v>
      </c>
      <c r="C3" s="176">
        <v>69</v>
      </c>
      <c r="D3" s="176">
        <v>30845</v>
      </c>
      <c r="E3" s="273">
        <v>447.02898550724638</v>
      </c>
      <c r="F3" s="176">
        <v>64</v>
      </c>
      <c r="G3" s="176">
        <v>0</v>
      </c>
      <c r="H3" s="176">
        <v>5</v>
      </c>
      <c r="I3" s="177">
        <v>128</v>
      </c>
    </row>
    <row r="4" spans="1:9" ht="24" thickBot="1">
      <c r="A4" s="219" t="s">
        <v>53</v>
      </c>
      <c r="B4" s="220" t="s">
        <v>58</v>
      </c>
      <c r="C4" s="176">
        <v>68</v>
      </c>
      <c r="D4" s="176">
        <v>27327</v>
      </c>
      <c r="E4" s="273">
        <v>401.86764705882354</v>
      </c>
      <c r="F4" s="176">
        <v>53</v>
      </c>
      <c r="G4" s="176">
        <v>2</v>
      </c>
      <c r="H4" s="176">
        <v>13</v>
      </c>
      <c r="I4" s="177">
        <v>108</v>
      </c>
    </row>
    <row r="5" spans="1:9" ht="24" thickBot="1">
      <c r="A5" s="219" t="s">
        <v>55</v>
      </c>
      <c r="B5" s="220" t="s">
        <v>60</v>
      </c>
      <c r="C5" s="176">
        <v>69</v>
      </c>
      <c r="D5" s="176">
        <v>24075</v>
      </c>
      <c r="E5" s="273">
        <v>348.91304347826087</v>
      </c>
      <c r="F5" s="176">
        <v>34</v>
      </c>
      <c r="G5" s="176">
        <v>2</v>
      </c>
      <c r="H5" s="176">
        <v>33</v>
      </c>
      <c r="I5" s="177">
        <v>70</v>
      </c>
    </row>
    <row r="6" spans="1:9" ht="24" thickBot="1">
      <c r="A6" s="219" t="s">
        <v>56</v>
      </c>
      <c r="B6" s="220" t="s">
        <v>62</v>
      </c>
      <c r="C6" s="176">
        <v>64</v>
      </c>
      <c r="D6" s="176">
        <v>20337</v>
      </c>
      <c r="E6" s="273">
        <v>317.765625</v>
      </c>
      <c r="F6" s="176">
        <v>16</v>
      </c>
      <c r="G6" s="176">
        <v>0</v>
      </c>
      <c r="H6" s="176">
        <v>48</v>
      </c>
      <c r="I6" s="177">
        <v>32</v>
      </c>
    </row>
    <row r="7" spans="1:9" ht="24" thickBot="1">
      <c r="A7" s="219" t="s">
        <v>57</v>
      </c>
      <c r="B7" s="220" t="s">
        <v>63</v>
      </c>
      <c r="C7" s="176">
        <v>66</v>
      </c>
      <c r="D7" s="176">
        <v>19927</v>
      </c>
      <c r="E7" s="273">
        <v>301.92424242424244</v>
      </c>
      <c r="F7" s="176">
        <v>15</v>
      </c>
      <c r="G7" s="176">
        <v>0</v>
      </c>
      <c r="H7" s="176">
        <v>51</v>
      </c>
      <c r="I7" s="177">
        <v>30</v>
      </c>
    </row>
    <row r="8" spans="1:9" ht="24" thickBot="1">
      <c r="A8" s="219" t="s">
        <v>59</v>
      </c>
      <c r="B8" s="221" t="s">
        <v>61</v>
      </c>
      <c r="C8" s="176">
        <v>45</v>
      </c>
      <c r="D8" s="176">
        <v>7559</v>
      </c>
      <c r="E8" s="273">
        <v>377.95</v>
      </c>
      <c r="F8" s="176">
        <v>13</v>
      </c>
      <c r="G8" s="176">
        <v>0</v>
      </c>
      <c r="H8" s="176">
        <v>32</v>
      </c>
      <c r="I8" s="177">
        <v>26</v>
      </c>
    </row>
    <row r="9" spans="1:9">
      <c r="C9">
        <v>381</v>
      </c>
      <c r="F9">
        <v>195</v>
      </c>
      <c r="G9">
        <v>4</v>
      </c>
      <c r="H9">
        <v>182</v>
      </c>
      <c r="I9">
        <v>381</v>
      </c>
    </row>
  </sheetData>
  <mergeCells count="2">
    <mergeCell ref="A1:A2"/>
    <mergeCell ref="B1:B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K16" sqref="K16"/>
    </sheetView>
  </sheetViews>
  <sheetFormatPr defaultRowHeight="15"/>
  <cols>
    <col min="2" max="2" width="19.7109375" customWidth="1"/>
    <col min="3" max="3" width="15.28515625" customWidth="1"/>
    <col min="4" max="4" width="17" customWidth="1"/>
  </cols>
  <sheetData>
    <row r="1" spans="1:9" ht="15.75" thickBot="1">
      <c r="A1" s="217" t="s">
        <v>43</v>
      </c>
      <c r="B1" s="218" t="s">
        <v>44</v>
      </c>
      <c r="C1" s="272" t="s">
        <v>45</v>
      </c>
      <c r="D1" s="272" t="s">
        <v>46</v>
      </c>
      <c r="E1" s="272" t="s">
        <v>47</v>
      </c>
      <c r="F1" s="272" t="s">
        <v>48</v>
      </c>
      <c r="G1" s="272" t="s">
        <v>49</v>
      </c>
      <c r="H1" s="272" t="s">
        <v>50</v>
      </c>
      <c r="I1" s="272" t="s">
        <v>51</v>
      </c>
    </row>
    <row r="2" spans="1:9" ht="60" customHeight="1" thickBot="1">
      <c r="A2" s="217"/>
      <c r="B2" s="218"/>
      <c r="C2" s="104"/>
      <c r="D2" s="104"/>
      <c r="E2" s="104"/>
      <c r="F2" s="104"/>
      <c r="G2" s="104"/>
      <c r="H2" s="104"/>
      <c r="I2" s="104"/>
    </row>
    <row r="3" spans="1:9" ht="24" customHeight="1" thickBot="1">
      <c r="A3" s="219" t="s">
        <v>52</v>
      </c>
      <c r="B3" s="220" t="s">
        <v>54</v>
      </c>
      <c r="C3" s="176">
        <v>69</v>
      </c>
      <c r="D3" s="176">
        <v>30845</v>
      </c>
      <c r="E3" s="176">
        <v>447.02898550724638</v>
      </c>
      <c r="F3" s="176">
        <v>64</v>
      </c>
      <c r="G3" s="176">
        <v>0</v>
      </c>
      <c r="H3" s="176">
        <v>5</v>
      </c>
      <c r="I3" s="177">
        <v>128</v>
      </c>
    </row>
    <row r="4" spans="1:9" ht="24" thickBot="1">
      <c r="A4" s="219" t="s">
        <v>53</v>
      </c>
      <c r="B4" s="220" t="s">
        <v>58</v>
      </c>
      <c r="C4" s="176">
        <v>69</v>
      </c>
      <c r="D4" s="176">
        <v>27327</v>
      </c>
      <c r="E4" s="176">
        <v>401.86764705882354</v>
      </c>
      <c r="F4" s="176">
        <v>53</v>
      </c>
      <c r="G4" s="176">
        <v>2</v>
      </c>
      <c r="H4" s="176">
        <v>14</v>
      </c>
      <c r="I4" s="177">
        <v>108</v>
      </c>
    </row>
    <row r="5" spans="1:9" ht="24" thickBot="1">
      <c r="A5" s="219" t="s">
        <v>55</v>
      </c>
      <c r="B5" s="220" t="s">
        <v>60</v>
      </c>
      <c r="C5" s="176">
        <v>69</v>
      </c>
      <c r="D5" s="176">
        <v>24075</v>
      </c>
      <c r="E5" s="176">
        <v>348.91304347826087</v>
      </c>
      <c r="F5" s="176">
        <v>34</v>
      </c>
      <c r="G5" s="176">
        <v>2</v>
      </c>
      <c r="H5" s="176">
        <v>33</v>
      </c>
      <c r="I5" s="177">
        <v>70</v>
      </c>
    </row>
    <row r="6" spans="1:9" ht="24" thickBot="1">
      <c r="A6" s="219" t="s">
        <v>56</v>
      </c>
      <c r="B6" s="220" t="s">
        <v>62</v>
      </c>
      <c r="C6" s="176">
        <v>69</v>
      </c>
      <c r="D6" s="176">
        <v>20337</v>
      </c>
      <c r="E6" s="176">
        <v>317.765625</v>
      </c>
      <c r="F6" s="176">
        <v>16</v>
      </c>
      <c r="G6" s="176">
        <v>0</v>
      </c>
      <c r="H6" s="176">
        <v>53</v>
      </c>
      <c r="I6" s="177">
        <v>32</v>
      </c>
    </row>
    <row r="7" spans="1:9" ht="24" thickBot="1">
      <c r="A7" s="219" t="s">
        <v>57</v>
      </c>
      <c r="B7" s="220" t="s">
        <v>63</v>
      </c>
      <c r="C7" s="176">
        <v>69</v>
      </c>
      <c r="D7" s="176">
        <v>19927</v>
      </c>
      <c r="E7" s="176">
        <v>301.92424242424244</v>
      </c>
      <c r="F7" s="176">
        <v>15</v>
      </c>
      <c r="G7" s="176">
        <v>0</v>
      </c>
      <c r="H7" s="176">
        <v>54</v>
      </c>
      <c r="I7" s="177">
        <v>30</v>
      </c>
    </row>
    <row r="8" spans="1:9" ht="24" thickBot="1">
      <c r="A8" s="219" t="s">
        <v>59</v>
      </c>
      <c r="B8" s="221" t="s">
        <v>61</v>
      </c>
      <c r="C8" s="176">
        <v>45</v>
      </c>
      <c r="D8" s="176">
        <v>7559</v>
      </c>
      <c r="E8" s="176">
        <v>377.95</v>
      </c>
      <c r="F8" s="176">
        <v>13</v>
      </c>
      <c r="G8" s="176">
        <v>0</v>
      </c>
      <c r="H8" s="176">
        <v>32</v>
      </c>
      <c r="I8" s="177">
        <v>26</v>
      </c>
    </row>
    <row r="9" spans="1:9">
      <c r="C9">
        <v>390</v>
      </c>
      <c r="F9">
        <v>195</v>
      </c>
      <c r="G9">
        <v>4</v>
      </c>
      <c r="H9">
        <v>191</v>
      </c>
      <c r="I9">
        <v>390</v>
      </c>
    </row>
  </sheetData>
  <mergeCells count="2">
    <mergeCell ref="A1:A2"/>
    <mergeCell ref="B1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družstva</vt:lpstr>
      <vt:lpstr>vzájemné zápasy</vt:lpstr>
      <vt:lpstr>jednotlivci</vt:lpstr>
      <vt:lpstr>jednotlivci souhrn</vt:lpstr>
      <vt:lpstr>zápasy přepočet nehraných</vt:lpstr>
      <vt:lpstr>zápasy i s nulou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2015-05-20T11:08:00Z</cp:lastPrinted>
  <dcterms:created xsi:type="dcterms:W3CDTF">2014-10-30T15:37:10Z</dcterms:created>
  <dcterms:modified xsi:type="dcterms:W3CDTF">2015-05-20T11:21:00Z</dcterms:modified>
</cp:coreProperties>
</file>