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/>
  </bookViews>
  <sheets>
    <sheet name="družstva" sheetId="2" r:id="rId1"/>
    <sheet name="vzájemné zápasy" sheetId="5" r:id="rId2"/>
    <sheet name="jednotlivci" sheetId="6" r:id="rId3"/>
  </sheets>
  <definedNames>
    <definedName name="_xlnm._FilterDatabase" localSheetId="0" hidden="1">družstva!$B$3:$AN$10</definedName>
    <definedName name="_xlnm._FilterDatabase" localSheetId="2" hidden="1">jednotlivci!$A$1:$AW$46</definedName>
  </definedNames>
  <calcPr calcId="124519"/>
</workbook>
</file>

<file path=xl/calcChain.xml><?xml version="1.0" encoding="utf-8"?>
<calcChain xmlns="http://schemas.openxmlformats.org/spreadsheetml/2006/main">
  <c r="AW34" i="6"/>
  <c r="AV34"/>
  <c r="AT34"/>
  <c r="AS34"/>
  <c r="AS46"/>
  <c r="AT46"/>
  <c r="AV46"/>
  <c r="AW46"/>
  <c r="AW12"/>
  <c r="AV12"/>
  <c r="AT12"/>
  <c r="AS12"/>
  <c r="AW18"/>
  <c r="AV18"/>
  <c r="AT18"/>
  <c r="AS18"/>
  <c r="AW37"/>
  <c r="AV37"/>
  <c r="AT37"/>
  <c r="AS37"/>
  <c r="AW36"/>
  <c r="AV36"/>
  <c r="AT36"/>
  <c r="AS36"/>
  <c r="AW30"/>
  <c r="AV30"/>
  <c r="AT30"/>
  <c r="AS30"/>
  <c r="AW28"/>
  <c r="AV28"/>
  <c r="AT28"/>
  <c r="AS28"/>
  <c r="AW39"/>
  <c r="AV39"/>
  <c r="AT39"/>
  <c r="AS39"/>
  <c r="AW9"/>
  <c r="AV9"/>
  <c r="AT9"/>
  <c r="AS9"/>
  <c r="AW45"/>
  <c r="AV45"/>
  <c r="AT45"/>
  <c r="AS45"/>
  <c r="AW31"/>
  <c r="AV31"/>
  <c r="AT31"/>
  <c r="AS31"/>
  <c r="AW29"/>
  <c r="AV29"/>
  <c r="AT29"/>
  <c r="AS29"/>
  <c r="AW27"/>
  <c r="AV27"/>
  <c r="AT27"/>
  <c r="AS27"/>
  <c r="AW33"/>
  <c r="AV33"/>
  <c r="AT33"/>
  <c r="AS33"/>
  <c r="AW38"/>
  <c r="AV38"/>
  <c r="AT38"/>
  <c r="AS38"/>
  <c r="AW26"/>
  <c r="AV26"/>
  <c r="AT26"/>
  <c r="AS26"/>
  <c r="AW35"/>
  <c r="AV35"/>
  <c r="AT35"/>
  <c r="AS35"/>
  <c r="AW32"/>
  <c r="AV32"/>
  <c r="AT32"/>
  <c r="AS32"/>
  <c r="AW20"/>
  <c r="AV20"/>
  <c r="AT20"/>
  <c r="AS20"/>
  <c r="AW21"/>
  <c r="AV21"/>
  <c r="AT21"/>
  <c r="AS21"/>
  <c r="AW25"/>
  <c r="AV25"/>
  <c r="AT25"/>
  <c r="AS25"/>
  <c r="AW24"/>
  <c r="AV24"/>
  <c r="AT24"/>
  <c r="AS24"/>
  <c r="AW44"/>
  <c r="AV44"/>
  <c r="AT44"/>
  <c r="AS44"/>
  <c r="AW17"/>
  <c r="AV17"/>
  <c r="AT17"/>
  <c r="AS17"/>
  <c r="AW43"/>
  <c r="AV43"/>
  <c r="AT43"/>
  <c r="AS43"/>
  <c r="AW19"/>
  <c r="AV19"/>
  <c r="AT19"/>
  <c r="AS19"/>
  <c r="AW15"/>
  <c r="AV15"/>
  <c r="AT15"/>
  <c r="AS15"/>
  <c r="AW23"/>
  <c r="AV23"/>
  <c r="AT23"/>
  <c r="AS23"/>
  <c r="AW42"/>
  <c r="AV42"/>
  <c r="AT42"/>
  <c r="AS42"/>
  <c r="AW22"/>
  <c r="AV22"/>
  <c r="AT22"/>
  <c r="AS22"/>
  <c r="AW14"/>
  <c r="AV14"/>
  <c r="AT14"/>
  <c r="AS14"/>
  <c r="AW16"/>
  <c r="AV16"/>
  <c r="AT16"/>
  <c r="AS16"/>
  <c r="AW11"/>
  <c r="AV11"/>
  <c r="AT11"/>
  <c r="AS11"/>
  <c r="AW41"/>
  <c r="AV41"/>
  <c r="AT41"/>
  <c r="AS41"/>
  <c r="AW8"/>
  <c r="AV8"/>
  <c r="AT8"/>
  <c r="AS8"/>
  <c r="AW13"/>
  <c r="AV13"/>
  <c r="AT13"/>
  <c r="AS13"/>
  <c r="AW6"/>
  <c r="AV6"/>
  <c r="AT6"/>
  <c r="AS6"/>
  <c r="AW10"/>
  <c r="AV10"/>
  <c r="AT10"/>
  <c r="AS10"/>
  <c r="AW40"/>
  <c r="AV40"/>
  <c r="AT40"/>
  <c r="AS40"/>
  <c r="AW4"/>
  <c r="AV4"/>
  <c r="AT4"/>
  <c r="AS4"/>
  <c r="AW3"/>
  <c r="AV3"/>
  <c r="AT3"/>
  <c r="AS3"/>
  <c r="AW5"/>
  <c r="AV5"/>
  <c r="AT5"/>
  <c r="AS5"/>
  <c r="AW7"/>
  <c r="AV7"/>
  <c r="AT7"/>
  <c r="AS7"/>
  <c r="AU46" l="1"/>
  <c r="AU40"/>
  <c r="AU8"/>
  <c r="AU43"/>
  <c r="AU44"/>
  <c r="AU24"/>
  <c r="AU32"/>
  <c r="AU26"/>
  <c r="AU34"/>
  <c r="AU33"/>
  <c r="AU45"/>
  <c r="AU42"/>
  <c r="AU5"/>
  <c r="AU29"/>
  <c r="AU16"/>
  <c r="AU28"/>
  <c r="AU39"/>
  <c r="AU21"/>
  <c r="AU10"/>
  <c r="AU14"/>
  <c r="AU11"/>
  <c r="AU36"/>
  <c r="AU18"/>
  <c r="AU3"/>
  <c r="AU7"/>
  <c r="AU6"/>
  <c r="AU12"/>
  <c r="AU15"/>
  <c r="AU4"/>
  <c r="AU30"/>
  <c r="AU37"/>
  <c r="AU13"/>
  <c r="AU41"/>
  <c r="AU22"/>
  <c r="AU23"/>
  <c r="AU19"/>
  <c r="AU17"/>
  <c r="AU25"/>
  <c r="AU20"/>
  <c r="AU35"/>
  <c r="AU38"/>
  <c r="AU27"/>
  <c r="AU31"/>
  <c r="AU9"/>
  <c r="AN8" i="2"/>
  <c r="AH8"/>
  <c r="AM8" s="1"/>
  <c r="AI8"/>
  <c r="AN5"/>
  <c r="AI5"/>
  <c r="AH5"/>
  <c r="AM5" s="1"/>
  <c r="AL11"/>
  <c r="AK11"/>
  <c r="AI4"/>
  <c r="AN4"/>
  <c r="AN9"/>
  <c r="AN10"/>
  <c r="AN7"/>
  <c r="AN6"/>
  <c r="AN3"/>
  <c r="AJ8" l="1"/>
  <c r="AJ5"/>
  <c r="AI6"/>
  <c r="AH6"/>
  <c r="AM6" s="1"/>
  <c r="AI10"/>
  <c r="AH10"/>
  <c r="AM10" s="1"/>
  <c r="AI9"/>
  <c r="AH9"/>
  <c r="AM9" s="1"/>
  <c r="AI7"/>
  <c r="AH7"/>
  <c r="AH4"/>
  <c r="AM4" s="1"/>
  <c r="AI3"/>
  <c r="AH3"/>
  <c r="AM3" s="1"/>
  <c r="AJ7" l="1"/>
  <c r="AJ6"/>
  <c r="AJ9"/>
  <c r="AJ4"/>
  <c r="AM7"/>
  <c r="AM11" s="1"/>
  <c r="AN11" s="1"/>
  <c r="AH11"/>
  <c r="AJ3"/>
  <c r="AJ10"/>
</calcChain>
</file>

<file path=xl/sharedStrings.xml><?xml version="1.0" encoding="utf-8"?>
<sst xmlns="http://schemas.openxmlformats.org/spreadsheetml/2006/main" count="491" uniqueCount="203">
  <si>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</si>
  <si>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</si>
  <si>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</si>
  <si>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</si>
  <si>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</si>
  <si>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</si>
  <si>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</si>
  <si>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</si>
  <si>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</si>
  <si>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</si>
  <si>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</si>
  <si>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</si>
  <si>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</si>
  <si>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</si>
  <si>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</si>
  <si>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</si>
  <si>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</si>
  <si>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</si>
  <si>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</si>
  <si>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</si>
  <si>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</si>
  <si>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</si>
  <si>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</si>
  <si>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</si>
  <si>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</si>
  <si>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</si>
  <si>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</si>
  <si>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</si>
  <si>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</si>
  <si>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</si>
  <si>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</si>
  <si>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</si>
  <si>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</si>
  <si>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</si>
  <si>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</si>
  <si>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</si>
  <si>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</si>
  <si>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</si>
  <si>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</si>
  <si>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</si>
  <si>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</si>
  <si>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</si>
  <si>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</si>
  <si>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</si>
  <si>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</si>
  <si>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</si>
  <si>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</si>
  <si>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</si>
  <si>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</si>
  <si>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</si>
  <si>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</si>
  <si>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</si>
  <si>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</si>
  <si>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Pazi</t>
  </si>
  <si>
    <t>Rambi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</si>
  <si>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</si>
  <si>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</si>
  <si>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</si>
  <si>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</si>
  <si>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</si>
  <si>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</si>
  <si>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</si>
  <si>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</si>
  <si>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</si>
  <si>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</si>
  <si>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</si>
  <si>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OK team</t>
  </si>
  <si>
    <t>Karlos</t>
  </si>
  <si>
    <t>Michal</t>
  </si>
  <si>
    <t>Nemesis</t>
  </si>
  <si>
    <t>Bizon</t>
  </si>
  <si>
    <t>Ady</t>
  </si>
  <si>
    <t>Lenička</t>
  </si>
  <si>
    <t>Renča</t>
  </si>
  <si>
    <t>Pták</t>
  </si>
  <si>
    <t>Lord</t>
  </si>
  <si>
    <t>JOHANN´S</t>
  </si>
  <si>
    <t>OK TEAM</t>
  </si>
  <si>
    <t>NEMESIS</t>
  </si>
  <si>
    <t>7.</t>
  </si>
  <si>
    <r>
      <t>LEMPLÍ</t>
    </r>
    <r>
      <rPr>
        <sz val="22"/>
        <rFont val="Arial CE"/>
        <charset val="238"/>
      </rPr>
      <t>c</t>
    </r>
    <r>
      <rPr>
        <b/>
        <sz val="16"/>
        <rFont val="Arial CE"/>
        <charset val="238"/>
      </rPr>
      <t>I</t>
    </r>
  </si>
  <si>
    <t>zápas č.16</t>
  </si>
  <si>
    <t>zápas č.17</t>
  </si>
  <si>
    <t>zápas č.18</t>
  </si>
  <si>
    <t>zápas č.19</t>
  </si>
  <si>
    <t>zápas č.20</t>
  </si>
  <si>
    <t>zápas č.21</t>
  </si>
  <si>
    <r>
      <t>STAVEBNÍČ</t>
    </r>
    <r>
      <rPr>
        <sz val="22"/>
        <rFont val="Arial CE"/>
        <charset val="238"/>
      </rPr>
      <t>c</t>
    </r>
    <r>
      <rPr>
        <b/>
        <sz val="16"/>
        <rFont val="Arial CE"/>
        <charset val="238"/>
      </rPr>
      <t>I</t>
    </r>
  </si>
  <si>
    <t>8.</t>
  </si>
  <si>
    <t>ZÁPASY - 17. ročník - 2016/2017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</si>
  <si>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2016/ jaro 2017</t>
    </r>
  </si>
  <si>
    <t>1. Hrací den   17.10.2016  v 18:00</t>
  </si>
  <si>
    <t>Stavebníčci</t>
  </si>
  <si>
    <t>zápas č. 22</t>
  </si>
  <si>
    <t>2. Hrací den   31.10.2016  v 18:00</t>
  </si>
  <si>
    <t>zápas č.23</t>
  </si>
  <si>
    <t>zápas č.24</t>
  </si>
  <si>
    <t>zápas č.25</t>
  </si>
  <si>
    <t>zápas č.26</t>
  </si>
  <si>
    <t>zápas č.27</t>
  </si>
  <si>
    <t>zápas č.28</t>
  </si>
  <si>
    <t>konec 1. kolo</t>
  </si>
  <si>
    <t>D</t>
  </si>
  <si>
    <t>E</t>
  </si>
  <si>
    <t>F</t>
  </si>
  <si>
    <t>G</t>
  </si>
  <si>
    <t>H</t>
  </si>
  <si>
    <t>B</t>
  </si>
  <si>
    <t>C</t>
  </si>
  <si>
    <t>A</t>
  </si>
  <si>
    <t>Další hrací dny:</t>
  </si>
  <si>
    <t>21.11.</t>
  </si>
  <si>
    <t>5.12.</t>
  </si>
  <si>
    <t>18.12.</t>
  </si>
  <si>
    <t>neděle !!!</t>
  </si>
  <si>
    <t>2.1.</t>
  </si>
  <si>
    <t>16.1.</t>
  </si>
  <si>
    <t>30.1.</t>
  </si>
  <si>
    <t>13.2.</t>
  </si>
  <si>
    <t>27.2.</t>
  </si>
  <si>
    <t>13.3.</t>
  </si>
  <si>
    <t>27.3.</t>
  </si>
  <si>
    <t>10.4.</t>
  </si>
  <si>
    <t>24.4.</t>
  </si>
  <si>
    <t>8.5.</t>
  </si>
  <si>
    <t>15.5.</t>
  </si>
  <si>
    <t xml:space="preserve">28.5.   </t>
  </si>
  <si>
    <t>neděle - FINÁLE</t>
  </si>
  <si>
    <t>zápas č. 17</t>
  </si>
  <si>
    <t>zápas č. 18</t>
  </si>
  <si>
    <t>možnost paředehrát z 3.dne</t>
  </si>
  <si>
    <t>334:432</t>
  </si>
  <si>
    <t>384:388</t>
  </si>
  <si>
    <t>423:380</t>
  </si>
  <si>
    <t>403:388</t>
  </si>
  <si>
    <t>289:341</t>
  </si>
  <si>
    <t>347:390</t>
  </si>
  <si>
    <t>379:389</t>
  </si>
  <si>
    <t>412:333</t>
  </si>
  <si>
    <t>441:359</t>
  </si>
  <si>
    <t>308:460</t>
  </si>
  <si>
    <t>349:446</t>
  </si>
  <si>
    <t>426:325</t>
  </si>
  <si>
    <t>385:440</t>
  </si>
  <si>
    <t>370:296</t>
  </si>
  <si>
    <t>339:445</t>
  </si>
  <si>
    <t>339:368</t>
  </si>
  <si>
    <t>388:382</t>
  </si>
  <si>
    <t>472:350</t>
  </si>
  <si>
    <t>306:467</t>
  </si>
  <si>
    <t>498:323</t>
  </si>
  <si>
    <t>387:347</t>
  </si>
  <si>
    <t>436:406</t>
  </si>
  <si>
    <t>Petr</t>
  </si>
  <si>
    <t>Česťa</t>
  </si>
  <si>
    <t>Lúďa</t>
  </si>
  <si>
    <t>Vláďa</t>
  </si>
  <si>
    <t>Láďa</t>
  </si>
  <si>
    <t>Vasyl</t>
  </si>
  <si>
    <t>Honza</t>
  </si>
  <si>
    <t>Dušan</t>
  </si>
  <si>
    <t>Jarda</t>
  </si>
  <si>
    <t>Bróďa</t>
  </si>
  <si>
    <t>Záhy</t>
  </si>
  <si>
    <t>Kuky</t>
  </si>
  <si>
    <t>Kája</t>
  </si>
  <si>
    <t>Olda</t>
  </si>
  <si>
    <t>Marcelka</t>
  </si>
  <si>
    <t>314:333</t>
  </si>
  <si>
    <t>344:432</t>
  </si>
  <si>
    <t>372:409</t>
  </si>
  <si>
    <t>400:342</t>
  </si>
  <si>
    <t>398:454</t>
  </si>
  <si>
    <t>459:411</t>
  </si>
  <si>
    <t>342:339</t>
  </si>
  <si>
    <t>420:476</t>
  </si>
  <si>
    <t>479:412</t>
  </si>
  <si>
    <t>377:374</t>
  </si>
  <si>
    <t>471:428</t>
  </si>
  <si>
    <t>380:357</t>
  </si>
  <si>
    <t>393:310</t>
  </si>
  <si>
    <t>423:446</t>
  </si>
  <si>
    <t>350:432</t>
  </si>
  <si>
    <t>379:315</t>
  </si>
  <si>
    <t>480:501</t>
  </si>
  <si>
    <t>355:338</t>
  </si>
  <si>
    <t>308:372</t>
  </si>
  <si>
    <t>388:351</t>
  </si>
  <si>
    <t>413:372</t>
  </si>
  <si>
    <t>397:323</t>
  </si>
  <si>
    <t>369:387</t>
  </si>
  <si>
    <t>478:333</t>
  </si>
  <si>
    <t>3. Hrací den   14.11.2016  v 17:00</t>
  </si>
  <si>
    <t>:</t>
  </si>
  <si>
    <t>zápas č.22</t>
  </si>
  <si>
    <t>konec 2. kolo</t>
  </si>
  <si>
    <t>x</t>
  </si>
  <si>
    <t>možnost paředehrát z 4.dne</t>
  </si>
  <si>
    <t>Pořadí po 1. kole</t>
  </si>
  <si>
    <t>Ivoš</t>
  </si>
  <si>
    <t>Peťa</t>
  </si>
  <si>
    <t>Kiza</t>
  </si>
  <si>
    <t>Véna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</si>
</sst>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6"/>
      <name val="Arial CE"/>
      <charset val="238"/>
    </font>
    <font>
      <sz val="2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34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3" borderId="11" xfId="0" applyFont="1" applyFill="1" applyBorder="1"/>
    <xf numFmtId="20" fontId="4" fillId="6" borderId="10" xfId="0" applyNumberFormat="1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9" borderId="18" xfId="1" applyNumberFormat="1" applyFont="1" applyFill="1" applyBorder="1" applyAlignment="1">
      <alignment horizontal="center" vertical="center" wrapText="1"/>
    </xf>
    <xf numFmtId="1" fontId="11" fillId="9" borderId="19" xfId="1" applyNumberFormat="1" applyFont="1" applyFill="1" applyBorder="1" applyAlignment="1">
      <alignment horizontal="center" vertical="center" wrapText="1"/>
    </xf>
    <xf numFmtId="1" fontId="12" fillId="9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9" borderId="25" xfId="1" applyNumberFormat="1" applyFont="1" applyFill="1" applyBorder="1" applyAlignment="1">
      <alignment horizontal="center" vertical="center"/>
    </xf>
    <xf numFmtId="1" fontId="12" fillId="9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0" borderId="44" xfId="1" applyFont="1" applyFill="1" applyBorder="1" applyAlignment="1">
      <alignment horizontal="center" vertical="center"/>
    </xf>
    <xf numFmtId="0" fontId="20" fillId="10" borderId="45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 wrapText="1"/>
    </xf>
    <xf numFmtId="0" fontId="17" fillId="10" borderId="44" xfId="1" applyFont="1" applyFill="1" applyBorder="1" applyAlignment="1">
      <alignment horizontal="center" vertical="center"/>
    </xf>
    <xf numFmtId="164" fontId="17" fillId="10" borderId="45" xfId="1" applyNumberFormat="1" applyFont="1" applyFill="1" applyBorder="1" applyAlignment="1">
      <alignment horizontal="center" vertical="center"/>
    </xf>
    <xf numFmtId="0" fontId="20" fillId="10" borderId="44" xfId="1" applyFont="1" applyFill="1" applyBorder="1" applyAlignment="1">
      <alignment horizontal="center" vertical="center" wrapText="1"/>
    </xf>
    <xf numFmtId="0" fontId="20" fillId="10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2" borderId="25" xfId="1" applyFont="1" applyFill="1" applyBorder="1" applyAlignment="1">
      <alignment vertical="center"/>
    </xf>
    <xf numFmtId="0" fontId="22" fillId="9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9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2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0" fontId="23" fillId="0" borderId="34" xfId="1" applyFont="1" applyBorder="1" applyAlignment="1">
      <alignment horizontal="center" vertical="center"/>
    </xf>
    <xf numFmtId="0" fontId="22" fillId="9" borderId="51" xfId="1" applyFont="1" applyFill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30" xfId="1" applyFont="1" applyFill="1" applyBorder="1" applyAlignment="1">
      <alignment horizontal="center" vertical="center"/>
    </xf>
    <xf numFmtId="2" fontId="22" fillId="0" borderId="30" xfId="1" applyNumberFormat="1" applyFont="1" applyFill="1" applyBorder="1" applyAlignment="1">
      <alignment horizontal="center" vertical="center"/>
    </xf>
    <xf numFmtId="0" fontId="22" fillId="0" borderId="51" xfId="1" applyFont="1" applyFill="1" applyBorder="1" applyAlignment="1">
      <alignment horizontal="center" vertical="center"/>
    </xf>
    <xf numFmtId="0" fontId="22" fillId="0" borderId="53" xfId="1" applyFont="1" applyFill="1" applyBorder="1" applyAlignment="1">
      <alignment horizontal="center" vertical="center"/>
    </xf>
    <xf numFmtId="1" fontId="6" fillId="0" borderId="0" xfId="1" applyNumberFormat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1" fontId="16" fillId="0" borderId="24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4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9" borderId="27" xfId="1" applyFont="1" applyFill="1" applyBorder="1" applyAlignment="1">
      <alignment horizontal="center" vertical="center"/>
    </xf>
    <xf numFmtId="1" fontId="13" fillId="0" borderId="56" xfId="1" applyNumberFormat="1" applyFont="1" applyFill="1" applyBorder="1" applyAlignment="1">
      <alignment horizontal="center" vertical="center"/>
    </xf>
    <xf numFmtId="1" fontId="13" fillId="14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4" borderId="49" xfId="1" applyFont="1" applyFill="1" applyBorder="1" applyAlignment="1">
      <alignment horizontal="center" vertical="center"/>
    </xf>
    <xf numFmtId="0" fontId="22" fillId="14" borderId="52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20" fontId="4" fillId="0" borderId="10" xfId="0" applyNumberFormat="1" applyFont="1" applyFill="1" applyBorder="1"/>
    <xf numFmtId="20" fontId="4" fillId="6" borderId="57" xfId="0" applyNumberFormat="1" applyFont="1" applyFill="1" applyBorder="1"/>
    <xf numFmtId="0" fontId="4" fillId="6" borderId="58" xfId="0" applyFont="1" applyFill="1" applyBorder="1"/>
    <xf numFmtId="0" fontId="4" fillId="6" borderId="58" xfId="0" applyFont="1" applyFill="1" applyBorder="1" applyAlignment="1">
      <alignment horizontal="center"/>
    </xf>
    <xf numFmtId="0" fontId="4" fillId="3" borderId="58" xfId="0" applyFont="1" applyFill="1" applyBorder="1"/>
    <xf numFmtId="0" fontId="5" fillId="16" borderId="57" xfId="0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0" fillId="0" borderId="59" xfId="0" applyBorder="1"/>
    <xf numFmtId="0" fontId="31" fillId="0" borderId="0" xfId="0" applyFont="1"/>
    <xf numFmtId="0" fontId="30" fillId="0" borderId="0" xfId="0" applyFont="1"/>
    <xf numFmtId="16" fontId="30" fillId="0" borderId="0" xfId="0" applyNumberFormat="1" applyFont="1"/>
    <xf numFmtId="20" fontId="4" fillId="6" borderId="12" xfId="0" applyNumberFormat="1" applyFont="1" applyFill="1" applyBorder="1"/>
    <xf numFmtId="0" fontId="4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32" fillId="0" borderId="0" xfId="0" applyFont="1"/>
    <xf numFmtId="0" fontId="5" fillId="7" borderId="60" xfId="0" applyFont="1" applyFill="1" applyBorder="1" applyAlignment="1">
      <alignment horizontal="center"/>
    </xf>
    <xf numFmtId="0" fontId="4" fillId="6" borderId="61" xfId="0" applyFont="1" applyFill="1" applyBorder="1" applyAlignment="1">
      <alignment horizontal="center"/>
    </xf>
    <xf numFmtId="0" fontId="5" fillId="8" borderId="60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57" xfId="0" applyFont="1" applyFill="1" applyBorder="1" applyAlignment="1">
      <alignment horizontal="center"/>
    </xf>
    <xf numFmtId="0" fontId="5" fillId="15" borderId="57" xfId="0" applyFont="1" applyFill="1" applyBorder="1" applyAlignment="1">
      <alignment horizontal="center"/>
    </xf>
    <xf numFmtId="1" fontId="11" fillId="9" borderId="63" xfId="1" applyNumberFormat="1" applyFont="1" applyFill="1" applyBorder="1" applyAlignment="1">
      <alignment horizontal="center" vertical="center" wrapText="1"/>
    </xf>
    <xf numFmtId="1" fontId="13" fillId="0" borderId="64" xfId="1" applyNumberFormat="1" applyFont="1" applyFill="1" applyBorder="1" applyAlignment="1">
      <alignment horizontal="center" vertical="center"/>
    </xf>
    <xf numFmtId="1" fontId="13" fillId="0" borderId="50" xfId="1" applyNumberFormat="1" applyFont="1" applyFill="1" applyBorder="1" applyAlignment="1">
      <alignment horizontal="center" vertical="center"/>
    </xf>
    <xf numFmtId="1" fontId="11" fillId="9" borderId="62" xfId="1" applyNumberFormat="1" applyFont="1" applyFill="1" applyBorder="1" applyAlignment="1">
      <alignment horizontal="center" vertical="center" wrapText="1"/>
    </xf>
    <xf numFmtId="1" fontId="13" fillId="0" borderId="65" xfId="1" applyNumberFormat="1" applyFont="1" applyFill="1" applyBorder="1" applyAlignment="1">
      <alignment horizontal="center" vertical="center"/>
    </xf>
    <xf numFmtId="1" fontId="13" fillId="0" borderId="66" xfId="1" applyNumberFormat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4" borderId="25" xfId="1" applyNumberFormat="1" applyFont="1" applyFill="1" applyBorder="1" applyAlignment="1">
      <alignment horizontal="left" vertic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0" borderId="68" xfId="1" applyNumberFormat="1" applyFont="1" applyFill="1" applyBorder="1" applyAlignment="1">
      <alignment horizontal="center" vertical="center"/>
    </xf>
    <xf numFmtId="1" fontId="13" fillId="0" borderId="51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0" fontId="23" fillId="0" borderId="24" xfId="1" applyFont="1" applyFill="1" applyBorder="1" applyAlignment="1">
      <alignment horizontal="center" vertic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14" borderId="69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70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17" fillId="4" borderId="26" xfId="1" applyFont="1" applyFill="1" applyBorder="1" applyAlignment="1">
      <alignment vertical="center"/>
    </xf>
    <xf numFmtId="0" fontId="17" fillId="12" borderId="28" xfId="1" applyFont="1" applyFill="1" applyBorder="1" applyAlignment="1">
      <alignment vertical="center"/>
    </xf>
    <xf numFmtId="0" fontId="20" fillId="10" borderId="71" xfId="1" applyFont="1" applyFill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0" fontId="20" fillId="10" borderId="72" xfId="1" applyFont="1" applyFill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22" fillId="0" borderId="67" xfId="1" applyFont="1" applyBorder="1" applyAlignment="1">
      <alignment horizontal="center" vertical="center"/>
    </xf>
    <xf numFmtId="0" fontId="22" fillId="0" borderId="68" xfId="1" applyFont="1" applyBorder="1" applyAlignment="1">
      <alignment horizontal="center" vertical="center"/>
    </xf>
    <xf numFmtId="0" fontId="22" fillId="0" borderId="66" xfId="1" applyFont="1" applyFill="1" applyBorder="1" applyAlignment="1">
      <alignment horizontal="center" vertical="center"/>
    </xf>
    <xf numFmtId="1" fontId="10" fillId="9" borderId="14" xfId="1" applyNumberFormat="1" applyFont="1" applyFill="1" applyBorder="1" applyAlignment="1">
      <alignment horizontal="center" vertical="center" textRotation="90" wrapText="1"/>
    </xf>
    <xf numFmtId="1" fontId="10" fillId="9" borderId="10" xfId="1" applyNumberFormat="1" applyFont="1" applyFill="1" applyBorder="1" applyAlignment="1">
      <alignment horizontal="center" vertical="center" textRotation="90" wrapText="1"/>
    </xf>
    <xf numFmtId="1" fontId="7" fillId="9" borderId="14" xfId="1" applyNumberFormat="1" applyFont="1" applyFill="1" applyBorder="1" applyAlignment="1">
      <alignment horizontal="center" vertical="center" textRotation="90"/>
    </xf>
    <xf numFmtId="1" fontId="7" fillId="9" borderId="10" xfId="1" applyNumberFormat="1" applyFont="1" applyFill="1" applyBorder="1" applyAlignment="1">
      <alignment horizontal="center" vertical="center" textRotation="90"/>
    </xf>
    <xf numFmtId="1" fontId="8" fillId="9" borderId="14" xfId="1" applyNumberFormat="1" applyFont="1" applyFill="1" applyBorder="1" applyAlignment="1">
      <alignment horizontal="center" vertical="center" wrapText="1"/>
    </xf>
    <xf numFmtId="1" fontId="8" fillId="9" borderId="17" xfId="1" applyNumberFormat="1" applyFont="1" applyFill="1" applyBorder="1" applyAlignment="1">
      <alignment horizontal="center" vertical="center" wrapText="1"/>
    </xf>
    <xf numFmtId="1" fontId="8" fillId="9" borderId="15" xfId="1" applyNumberFormat="1" applyFont="1" applyFill="1" applyBorder="1" applyAlignment="1">
      <alignment horizontal="center" vertical="center" wrapText="1"/>
    </xf>
    <xf numFmtId="1" fontId="8" fillId="9" borderId="16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textRotation="90" wrapText="1"/>
    </xf>
    <xf numFmtId="1" fontId="9" fillId="9" borderId="10" xfId="1" applyNumberFormat="1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7" fillId="10" borderId="15" xfId="1" applyFont="1" applyFill="1" applyBorder="1" applyAlignment="1">
      <alignment horizontal="center" vertical="center" textRotation="90"/>
    </xf>
    <xf numFmtId="0" fontId="17" fillId="10" borderId="55" xfId="1" applyFont="1" applyFill="1" applyBorder="1" applyAlignment="1">
      <alignment horizontal="center" vertical="center" textRotation="90"/>
    </xf>
    <xf numFmtId="0" fontId="18" fillId="11" borderId="14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8" fillId="9" borderId="38" xfId="1" applyFont="1" applyFill="1" applyBorder="1" applyAlignment="1">
      <alignment horizontal="center" vertical="center" wrapText="1"/>
    </xf>
    <xf numFmtId="0" fontId="18" fillId="9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4" borderId="5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0" fillId="0" borderId="55" xfId="0" applyBorder="1"/>
    <xf numFmtId="0" fontId="5" fillId="17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/>
    </xf>
    <xf numFmtId="0" fontId="5" fillId="17" borderId="57" xfId="0" applyFont="1" applyFill="1" applyBorder="1" applyAlignment="1">
      <alignment horizontal="center"/>
    </xf>
    <xf numFmtId="0" fontId="4" fillId="3" borderId="13" xfId="0" applyFont="1" applyFill="1" applyBorder="1"/>
    <xf numFmtId="0" fontId="4" fillId="0" borderId="13" xfId="0" applyFont="1" applyBorder="1"/>
    <xf numFmtId="1" fontId="13" fillId="0" borderId="73" xfId="1" applyNumberFormat="1" applyFont="1" applyFill="1" applyBorder="1" applyAlignment="1">
      <alignment horizontal="center" vertical="center"/>
    </xf>
    <xf numFmtId="1" fontId="12" fillId="9" borderId="74" xfId="1" applyNumberFormat="1" applyFont="1" applyFill="1" applyBorder="1" applyAlignment="1">
      <alignment horizontal="center" vertical="center"/>
    </xf>
    <xf numFmtId="1" fontId="12" fillId="0" borderId="74" xfId="1" applyNumberFormat="1" applyFont="1" applyFill="1" applyBorder="1" applyAlignment="1">
      <alignment horizontal="left" vertical="center"/>
    </xf>
    <xf numFmtId="0" fontId="6" fillId="0" borderId="75" xfId="1" applyBorder="1" applyAlignment="1">
      <alignment vertical="center"/>
    </xf>
    <xf numFmtId="0" fontId="6" fillId="0" borderId="76" xfId="1" applyBorder="1" applyAlignment="1">
      <alignment vertical="center"/>
    </xf>
    <xf numFmtId="0" fontId="33" fillId="0" borderId="77" xfId="1" applyFont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4" xfId="1" applyBorder="1" applyAlignment="1">
      <alignment vertical="center"/>
    </xf>
    <xf numFmtId="0" fontId="33" fillId="0" borderId="33" xfId="1" applyFont="1" applyBorder="1" applyAlignment="1">
      <alignment vertical="center"/>
    </xf>
    <xf numFmtId="0" fontId="6" fillId="0" borderId="29" xfId="1" applyBorder="1" applyAlignment="1">
      <alignment vertical="center"/>
    </xf>
    <xf numFmtId="0" fontId="6" fillId="0" borderId="30" xfId="1" applyBorder="1" applyAlignment="1">
      <alignment vertical="center"/>
    </xf>
    <xf numFmtId="0" fontId="33" fillId="0" borderId="53" xfId="1" applyFont="1" applyBorder="1" applyAlignment="1">
      <alignment vertical="center"/>
    </xf>
    <xf numFmtId="0" fontId="34" fillId="0" borderId="0" xfId="1" applyFont="1" applyAlignment="1">
      <alignment vertical="center"/>
    </xf>
    <xf numFmtId="1" fontId="13" fillId="14" borderId="27" xfId="1" applyNumberFormat="1" applyFont="1" applyFill="1" applyBorder="1" applyAlignment="1">
      <alignment horizontal="center" vertical="center"/>
    </xf>
    <xf numFmtId="1" fontId="13" fillId="14" borderId="24" xfId="1" applyNumberFormat="1" applyFont="1" applyFill="1" applyBorder="1" applyAlignment="1">
      <alignment horizontal="center" vertical="center"/>
    </xf>
    <xf numFmtId="1" fontId="13" fillId="14" borderId="67" xfId="1" applyNumberFormat="1" applyFont="1" applyFill="1" applyBorder="1" applyAlignment="1">
      <alignment horizontal="center" vertical="center"/>
    </xf>
    <xf numFmtId="1" fontId="13" fillId="14" borderId="48" xfId="1" applyNumberFormat="1" applyFont="1" applyFill="1" applyBorder="1" applyAlignment="1">
      <alignment horizontal="center" vertical="center"/>
    </xf>
    <xf numFmtId="1" fontId="13" fillId="14" borderId="33" xfId="1" applyNumberFormat="1" applyFont="1" applyFill="1" applyBorder="1" applyAlignment="1">
      <alignment horizontal="center" vertical="center"/>
    </xf>
    <xf numFmtId="1" fontId="13" fillId="14" borderId="25" xfId="1" applyNumberFormat="1" applyFont="1" applyFill="1" applyBorder="1" applyAlignment="1">
      <alignment horizontal="center" vertical="center"/>
    </xf>
    <xf numFmtId="1" fontId="13" fillId="14" borderId="25" xfId="1" applyNumberFormat="1" applyFont="1" applyFill="1" applyBorder="1" applyAlignment="1">
      <alignment horizontal="center" vertical="center" wrapText="1"/>
    </xf>
    <xf numFmtId="0" fontId="17" fillId="13" borderId="26" xfId="1" applyFont="1" applyFill="1" applyBorder="1" applyAlignment="1">
      <alignment vertical="center"/>
    </xf>
    <xf numFmtId="0" fontId="22" fillId="0" borderId="67" xfId="1" applyFont="1" applyFill="1" applyBorder="1" applyAlignment="1">
      <alignment horizontal="center" vertical="center"/>
    </xf>
    <xf numFmtId="0" fontId="21" fillId="0" borderId="78" xfId="1" applyFont="1" applyFill="1" applyBorder="1" applyAlignment="1">
      <alignment horizontal="center" vertical="center"/>
    </xf>
    <xf numFmtId="0" fontId="17" fillId="12" borderId="78" xfId="1" applyFont="1" applyFill="1" applyBorder="1" applyAlignment="1">
      <alignment vertical="center"/>
    </xf>
    <xf numFmtId="0" fontId="22" fillId="9" borderId="79" xfId="1" applyFont="1" applyFill="1" applyBorder="1" applyAlignment="1">
      <alignment horizontal="center" vertical="center"/>
    </xf>
    <xf numFmtId="0" fontId="22" fillId="0" borderId="80" xfId="1" applyFont="1" applyBorder="1" applyAlignment="1">
      <alignment horizontal="center" vertical="center"/>
    </xf>
    <xf numFmtId="0" fontId="22" fillId="0" borderId="81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80" xfId="1" applyFont="1" applyFill="1" applyBorder="1" applyAlignment="1">
      <alignment horizontal="center" vertical="center"/>
    </xf>
    <xf numFmtId="0" fontId="24" fillId="0" borderId="80" xfId="1" applyFont="1" applyFill="1" applyBorder="1" applyAlignment="1">
      <alignment horizontal="center" vertical="center"/>
    </xf>
    <xf numFmtId="0" fontId="22" fillId="14" borderId="82" xfId="1" applyFont="1" applyFill="1" applyBorder="1" applyAlignment="1">
      <alignment horizontal="center" vertical="center"/>
    </xf>
    <xf numFmtId="2" fontId="22" fillId="0" borderId="80" xfId="1" applyNumberFormat="1" applyFont="1" applyFill="1" applyBorder="1" applyAlignment="1">
      <alignment horizontal="center" vertical="center"/>
    </xf>
    <xf numFmtId="0" fontId="22" fillId="0" borderId="83" xfId="1" applyFont="1" applyFill="1" applyBorder="1" applyAlignment="1">
      <alignment horizontal="center" vertical="center"/>
    </xf>
    <xf numFmtId="0" fontId="20" fillId="10" borderId="84" xfId="1" applyFont="1" applyFill="1" applyBorder="1" applyAlignment="1">
      <alignment horizontal="center" vertical="center"/>
    </xf>
    <xf numFmtId="0" fontId="26" fillId="0" borderId="48" xfId="1" applyFont="1" applyFill="1" applyBorder="1" applyAlignment="1">
      <alignment horizontal="center" vertical="center"/>
    </xf>
    <xf numFmtId="0" fontId="22" fillId="0" borderId="79" xfId="1" applyFont="1" applyFill="1" applyBorder="1" applyAlignment="1">
      <alignment horizontal="center" vertical="center"/>
    </xf>
    <xf numFmtId="0" fontId="23" fillId="0" borderId="67" xfId="1" applyFont="1" applyFill="1" applyBorder="1" applyAlignment="1">
      <alignment horizontal="center" vertical="center"/>
    </xf>
    <xf numFmtId="0" fontId="26" fillId="0" borderId="67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22" fillId="0" borderId="8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22"/>
  <sheetViews>
    <sheetView showGridLines="0" tabSelected="1" zoomScale="70" zoomScaleNormal="70" workbookViewId="0">
      <pane xSplit="17" ySplit="10" topLeftCell="R14" activePane="bottomRight" state="frozen"/>
      <selection pane="topRight" activeCell="R1" sqref="R1"/>
      <selection pane="bottomLeft" activeCell="A11" sqref="A11"/>
      <selection pane="bottomRight" activeCell="V14" sqref="V14"/>
    </sheetView>
  </sheetViews>
  <sheetFormatPr defaultRowHeight="12.75"/>
  <cols>
    <col min="1" max="1" width="3.7109375" style="13" customWidth="1"/>
    <col min="2" max="2" width="21.7109375" style="13" customWidth="1"/>
    <col min="3" max="34" width="4.7109375" style="13" customWidth="1"/>
    <col min="35" max="35" width="7.7109375" style="13" customWidth="1"/>
    <col min="36" max="36" width="9.140625" style="13" customWidth="1"/>
    <col min="37" max="39" width="5.7109375" style="13" customWidth="1"/>
    <col min="40" max="40" width="7.7109375" style="13" customWidth="1"/>
    <col min="41" max="203" width="9.140625" style="13"/>
    <col min="204" max="204" width="3.7109375" style="13" customWidth="1"/>
    <col min="205" max="205" width="20.140625" style="13" customWidth="1"/>
    <col min="206" max="290" width="4.7109375" style="13" customWidth="1"/>
    <col min="291" max="291" width="7.7109375" style="13" customWidth="1"/>
    <col min="292" max="292" width="9.140625" style="13" customWidth="1"/>
    <col min="293" max="295" width="5.7109375" style="13" customWidth="1"/>
    <col min="296" max="296" width="7.7109375" style="13" customWidth="1"/>
    <col min="297" max="459" width="9.140625" style="13"/>
    <col min="460" max="460" width="3.7109375" style="13" customWidth="1"/>
    <col min="461" max="461" width="20.140625" style="13" customWidth="1"/>
    <col min="462" max="546" width="4.7109375" style="13" customWidth="1"/>
    <col min="547" max="547" width="7.7109375" style="13" customWidth="1"/>
    <col min="548" max="548" width="9.140625" style="13" customWidth="1"/>
    <col min="549" max="551" width="5.7109375" style="13" customWidth="1"/>
    <col min="552" max="552" width="7.7109375" style="13" customWidth="1"/>
    <col min="553" max="715" width="9.140625" style="13"/>
    <col min="716" max="716" width="3.7109375" style="13" customWidth="1"/>
    <col min="717" max="717" width="20.140625" style="13" customWidth="1"/>
    <col min="718" max="802" width="4.7109375" style="13" customWidth="1"/>
    <col min="803" max="803" width="7.7109375" style="13" customWidth="1"/>
    <col min="804" max="804" width="9.140625" style="13" customWidth="1"/>
    <col min="805" max="807" width="5.7109375" style="13" customWidth="1"/>
    <col min="808" max="808" width="7.7109375" style="13" customWidth="1"/>
    <col min="809" max="971" width="9.140625" style="13"/>
    <col min="972" max="972" width="3.7109375" style="13" customWidth="1"/>
    <col min="973" max="973" width="20.140625" style="13" customWidth="1"/>
    <col min="974" max="1058" width="4.7109375" style="13" customWidth="1"/>
    <col min="1059" max="1059" width="7.7109375" style="13" customWidth="1"/>
    <col min="1060" max="1060" width="9.140625" style="13" customWidth="1"/>
    <col min="1061" max="1063" width="5.7109375" style="13" customWidth="1"/>
    <col min="1064" max="1064" width="7.7109375" style="13" customWidth="1"/>
    <col min="1065" max="1227" width="9.140625" style="13"/>
    <col min="1228" max="1228" width="3.7109375" style="13" customWidth="1"/>
    <col min="1229" max="1229" width="20.140625" style="13" customWidth="1"/>
    <col min="1230" max="1314" width="4.7109375" style="13" customWidth="1"/>
    <col min="1315" max="1315" width="7.7109375" style="13" customWidth="1"/>
    <col min="1316" max="1316" width="9.140625" style="13" customWidth="1"/>
    <col min="1317" max="1319" width="5.7109375" style="13" customWidth="1"/>
    <col min="1320" max="1320" width="7.7109375" style="13" customWidth="1"/>
    <col min="1321" max="1483" width="9.140625" style="13"/>
    <col min="1484" max="1484" width="3.7109375" style="13" customWidth="1"/>
    <col min="1485" max="1485" width="20.140625" style="13" customWidth="1"/>
    <col min="1486" max="1570" width="4.7109375" style="13" customWidth="1"/>
    <col min="1571" max="1571" width="7.7109375" style="13" customWidth="1"/>
    <col min="1572" max="1572" width="9.140625" style="13" customWidth="1"/>
    <col min="1573" max="1575" width="5.7109375" style="13" customWidth="1"/>
    <col min="1576" max="1576" width="7.7109375" style="13" customWidth="1"/>
    <col min="1577" max="1739" width="9.140625" style="13"/>
    <col min="1740" max="1740" width="3.7109375" style="13" customWidth="1"/>
    <col min="1741" max="1741" width="20.140625" style="13" customWidth="1"/>
    <col min="1742" max="1826" width="4.7109375" style="13" customWidth="1"/>
    <col min="1827" max="1827" width="7.7109375" style="13" customWidth="1"/>
    <col min="1828" max="1828" width="9.140625" style="13" customWidth="1"/>
    <col min="1829" max="1831" width="5.7109375" style="13" customWidth="1"/>
    <col min="1832" max="1832" width="7.7109375" style="13" customWidth="1"/>
    <col min="1833" max="1995" width="9.140625" style="13"/>
    <col min="1996" max="1996" width="3.7109375" style="13" customWidth="1"/>
    <col min="1997" max="1997" width="20.140625" style="13" customWidth="1"/>
    <col min="1998" max="2082" width="4.7109375" style="13" customWidth="1"/>
    <col min="2083" max="2083" width="7.7109375" style="13" customWidth="1"/>
    <col min="2084" max="2084" width="9.140625" style="13" customWidth="1"/>
    <col min="2085" max="2087" width="5.7109375" style="13" customWidth="1"/>
    <col min="2088" max="2088" width="7.7109375" style="13" customWidth="1"/>
    <col min="2089" max="2251" width="9.140625" style="13"/>
    <col min="2252" max="2252" width="3.7109375" style="13" customWidth="1"/>
    <col min="2253" max="2253" width="20.140625" style="13" customWidth="1"/>
    <col min="2254" max="2338" width="4.7109375" style="13" customWidth="1"/>
    <col min="2339" max="2339" width="7.7109375" style="13" customWidth="1"/>
    <col min="2340" max="2340" width="9.140625" style="13" customWidth="1"/>
    <col min="2341" max="2343" width="5.7109375" style="13" customWidth="1"/>
    <col min="2344" max="2344" width="7.7109375" style="13" customWidth="1"/>
    <col min="2345" max="2507" width="9.140625" style="13"/>
    <col min="2508" max="2508" width="3.7109375" style="13" customWidth="1"/>
    <col min="2509" max="2509" width="20.140625" style="13" customWidth="1"/>
    <col min="2510" max="2594" width="4.7109375" style="13" customWidth="1"/>
    <col min="2595" max="2595" width="7.7109375" style="13" customWidth="1"/>
    <col min="2596" max="2596" width="9.140625" style="13" customWidth="1"/>
    <col min="2597" max="2599" width="5.7109375" style="13" customWidth="1"/>
    <col min="2600" max="2600" width="7.7109375" style="13" customWidth="1"/>
    <col min="2601" max="2763" width="9.140625" style="13"/>
    <col min="2764" max="2764" width="3.7109375" style="13" customWidth="1"/>
    <col min="2765" max="2765" width="20.140625" style="13" customWidth="1"/>
    <col min="2766" max="2850" width="4.7109375" style="13" customWidth="1"/>
    <col min="2851" max="2851" width="7.7109375" style="13" customWidth="1"/>
    <col min="2852" max="2852" width="9.140625" style="13" customWidth="1"/>
    <col min="2853" max="2855" width="5.7109375" style="13" customWidth="1"/>
    <col min="2856" max="2856" width="7.7109375" style="13" customWidth="1"/>
    <col min="2857" max="3019" width="9.140625" style="13"/>
    <col min="3020" max="3020" width="3.7109375" style="13" customWidth="1"/>
    <col min="3021" max="3021" width="20.140625" style="13" customWidth="1"/>
    <col min="3022" max="3106" width="4.7109375" style="13" customWidth="1"/>
    <col min="3107" max="3107" width="7.7109375" style="13" customWidth="1"/>
    <col min="3108" max="3108" width="9.140625" style="13" customWidth="1"/>
    <col min="3109" max="3111" width="5.7109375" style="13" customWidth="1"/>
    <col min="3112" max="3112" width="7.7109375" style="13" customWidth="1"/>
    <col min="3113" max="3275" width="9.140625" style="13"/>
    <col min="3276" max="3276" width="3.7109375" style="13" customWidth="1"/>
    <col min="3277" max="3277" width="20.140625" style="13" customWidth="1"/>
    <col min="3278" max="3362" width="4.7109375" style="13" customWidth="1"/>
    <col min="3363" max="3363" width="7.7109375" style="13" customWidth="1"/>
    <col min="3364" max="3364" width="9.140625" style="13" customWidth="1"/>
    <col min="3365" max="3367" width="5.7109375" style="13" customWidth="1"/>
    <col min="3368" max="3368" width="7.7109375" style="13" customWidth="1"/>
    <col min="3369" max="3531" width="9.140625" style="13"/>
    <col min="3532" max="3532" width="3.7109375" style="13" customWidth="1"/>
    <col min="3533" max="3533" width="20.140625" style="13" customWidth="1"/>
    <col min="3534" max="3618" width="4.7109375" style="13" customWidth="1"/>
    <col min="3619" max="3619" width="7.7109375" style="13" customWidth="1"/>
    <col min="3620" max="3620" width="9.140625" style="13" customWidth="1"/>
    <col min="3621" max="3623" width="5.7109375" style="13" customWidth="1"/>
    <col min="3624" max="3624" width="7.7109375" style="13" customWidth="1"/>
    <col min="3625" max="3787" width="9.140625" style="13"/>
    <col min="3788" max="3788" width="3.7109375" style="13" customWidth="1"/>
    <col min="3789" max="3789" width="20.140625" style="13" customWidth="1"/>
    <col min="3790" max="3874" width="4.7109375" style="13" customWidth="1"/>
    <col min="3875" max="3875" width="7.7109375" style="13" customWidth="1"/>
    <col min="3876" max="3876" width="9.140625" style="13" customWidth="1"/>
    <col min="3877" max="3879" width="5.7109375" style="13" customWidth="1"/>
    <col min="3880" max="3880" width="7.7109375" style="13" customWidth="1"/>
    <col min="3881" max="4043" width="9.140625" style="13"/>
    <col min="4044" max="4044" width="3.7109375" style="13" customWidth="1"/>
    <col min="4045" max="4045" width="20.140625" style="13" customWidth="1"/>
    <col min="4046" max="4130" width="4.7109375" style="13" customWidth="1"/>
    <col min="4131" max="4131" width="7.7109375" style="13" customWidth="1"/>
    <col min="4132" max="4132" width="9.140625" style="13" customWidth="1"/>
    <col min="4133" max="4135" width="5.7109375" style="13" customWidth="1"/>
    <col min="4136" max="4136" width="7.7109375" style="13" customWidth="1"/>
    <col min="4137" max="4299" width="9.140625" style="13"/>
    <col min="4300" max="4300" width="3.7109375" style="13" customWidth="1"/>
    <col min="4301" max="4301" width="20.140625" style="13" customWidth="1"/>
    <col min="4302" max="4386" width="4.7109375" style="13" customWidth="1"/>
    <col min="4387" max="4387" width="7.7109375" style="13" customWidth="1"/>
    <col min="4388" max="4388" width="9.140625" style="13" customWidth="1"/>
    <col min="4389" max="4391" width="5.7109375" style="13" customWidth="1"/>
    <col min="4392" max="4392" width="7.7109375" style="13" customWidth="1"/>
    <col min="4393" max="4555" width="9.140625" style="13"/>
    <col min="4556" max="4556" width="3.7109375" style="13" customWidth="1"/>
    <col min="4557" max="4557" width="20.140625" style="13" customWidth="1"/>
    <col min="4558" max="4642" width="4.7109375" style="13" customWidth="1"/>
    <col min="4643" max="4643" width="7.7109375" style="13" customWidth="1"/>
    <col min="4644" max="4644" width="9.140625" style="13" customWidth="1"/>
    <col min="4645" max="4647" width="5.7109375" style="13" customWidth="1"/>
    <col min="4648" max="4648" width="7.7109375" style="13" customWidth="1"/>
    <col min="4649" max="4811" width="9.140625" style="13"/>
    <col min="4812" max="4812" width="3.7109375" style="13" customWidth="1"/>
    <col min="4813" max="4813" width="20.140625" style="13" customWidth="1"/>
    <col min="4814" max="4898" width="4.7109375" style="13" customWidth="1"/>
    <col min="4899" max="4899" width="7.7109375" style="13" customWidth="1"/>
    <col min="4900" max="4900" width="9.140625" style="13" customWidth="1"/>
    <col min="4901" max="4903" width="5.7109375" style="13" customWidth="1"/>
    <col min="4904" max="4904" width="7.7109375" style="13" customWidth="1"/>
    <col min="4905" max="5067" width="9.140625" style="13"/>
    <col min="5068" max="5068" width="3.7109375" style="13" customWidth="1"/>
    <col min="5069" max="5069" width="20.140625" style="13" customWidth="1"/>
    <col min="5070" max="5154" width="4.7109375" style="13" customWidth="1"/>
    <col min="5155" max="5155" width="7.7109375" style="13" customWidth="1"/>
    <col min="5156" max="5156" width="9.140625" style="13" customWidth="1"/>
    <col min="5157" max="5159" width="5.7109375" style="13" customWidth="1"/>
    <col min="5160" max="5160" width="7.7109375" style="13" customWidth="1"/>
    <col min="5161" max="5323" width="9.140625" style="13"/>
    <col min="5324" max="5324" width="3.7109375" style="13" customWidth="1"/>
    <col min="5325" max="5325" width="20.140625" style="13" customWidth="1"/>
    <col min="5326" max="5410" width="4.7109375" style="13" customWidth="1"/>
    <col min="5411" max="5411" width="7.7109375" style="13" customWidth="1"/>
    <col min="5412" max="5412" width="9.140625" style="13" customWidth="1"/>
    <col min="5413" max="5415" width="5.7109375" style="13" customWidth="1"/>
    <col min="5416" max="5416" width="7.7109375" style="13" customWidth="1"/>
    <col min="5417" max="5579" width="9.140625" style="13"/>
    <col min="5580" max="5580" width="3.7109375" style="13" customWidth="1"/>
    <col min="5581" max="5581" width="20.140625" style="13" customWidth="1"/>
    <col min="5582" max="5666" width="4.7109375" style="13" customWidth="1"/>
    <col min="5667" max="5667" width="7.7109375" style="13" customWidth="1"/>
    <col min="5668" max="5668" width="9.140625" style="13" customWidth="1"/>
    <col min="5669" max="5671" width="5.7109375" style="13" customWidth="1"/>
    <col min="5672" max="5672" width="7.7109375" style="13" customWidth="1"/>
    <col min="5673" max="5835" width="9.140625" style="13"/>
    <col min="5836" max="5836" width="3.7109375" style="13" customWidth="1"/>
    <col min="5837" max="5837" width="20.140625" style="13" customWidth="1"/>
    <col min="5838" max="5922" width="4.7109375" style="13" customWidth="1"/>
    <col min="5923" max="5923" width="7.7109375" style="13" customWidth="1"/>
    <col min="5924" max="5924" width="9.140625" style="13" customWidth="1"/>
    <col min="5925" max="5927" width="5.7109375" style="13" customWidth="1"/>
    <col min="5928" max="5928" width="7.7109375" style="13" customWidth="1"/>
    <col min="5929" max="6091" width="9.140625" style="13"/>
    <col min="6092" max="6092" width="3.7109375" style="13" customWidth="1"/>
    <col min="6093" max="6093" width="20.140625" style="13" customWidth="1"/>
    <col min="6094" max="6178" width="4.7109375" style="13" customWidth="1"/>
    <col min="6179" max="6179" width="7.7109375" style="13" customWidth="1"/>
    <col min="6180" max="6180" width="9.140625" style="13" customWidth="1"/>
    <col min="6181" max="6183" width="5.7109375" style="13" customWidth="1"/>
    <col min="6184" max="6184" width="7.7109375" style="13" customWidth="1"/>
    <col min="6185" max="6347" width="9.140625" style="13"/>
    <col min="6348" max="6348" width="3.7109375" style="13" customWidth="1"/>
    <col min="6349" max="6349" width="20.140625" style="13" customWidth="1"/>
    <col min="6350" max="6434" width="4.7109375" style="13" customWidth="1"/>
    <col min="6435" max="6435" width="7.7109375" style="13" customWidth="1"/>
    <col min="6436" max="6436" width="9.140625" style="13" customWidth="1"/>
    <col min="6437" max="6439" width="5.7109375" style="13" customWidth="1"/>
    <col min="6440" max="6440" width="7.7109375" style="13" customWidth="1"/>
    <col min="6441" max="6603" width="9.140625" style="13"/>
    <col min="6604" max="6604" width="3.7109375" style="13" customWidth="1"/>
    <col min="6605" max="6605" width="20.140625" style="13" customWidth="1"/>
    <col min="6606" max="6690" width="4.7109375" style="13" customWidth="1"/>
    <col min="6691" max="6691" width="7.7109375" style="13" customWidth="1"/>
    <col min="6692" max="6692" width="9.140625" style="13" customWidth="1"/>
    <col min="6693" max="6695" width="5.7109375" style="13" customWidth="1"/>
    <col min="6696" max="6696" width="7.7109375" style="13" customWidth="1"/>
    <col min="6697" max="6859" width="9.140625" style="13"/>
    <col min="6860" max="6860" width="3.7109375" style="13" customWidth="1"/>
    <col min="6861" max="6861" width="20.140625" style="13" customWidth="1"/>
    <col min="6862" max="6946" width="4.7109375" style="13" customWidth="1"/>
    <col min="6947" max="6947" width="7.7109375" style="13" customWidth="1"/>
    <col min="6948" max="6948" width="9.140625" style="13" customWidth="1"/>
    <col min="6949" max="6951" width="5.7109375" style="13" customWidth="1"/>
    <col min="6952" max="6952" width="7.7109375" style="13" customWidth="1"/>
    <col min="6953" max="7115" width="9.140625" style="13"/>
    <col min="7116" max="7116" width="3.7109375" style="13" customWidth="1"/>
    <col min="7117" max="7117" width="20.140625" style="13" customWidth="1"/>
    <col min="7118" max="7202" width="4.7109375" style="13" customWidth="1"/>
    <col min="7203" max="7203" width="7.7109375" style="13" customWidth="1"/>
    <col min="7204" max="7204" width="9.140625" style="13" customWidth="1"/>
    <col min="7205" max="7207" width="5.7109375" style="13" customWidth="1"/>
    <col min="7208" max="7208" width="7.7109375" style="13" customWidth="1"/>
    <col min="7209" max="7371" width="9.140625" style="13"/>
    <col min="7372" max="7372" width="3.7109375" style="13" customWidth="1"/>
    <col min="7373" max="7373" width="20.140625" style="13" customWidth="1"/>
    <col min="7374" max="7458" width="4.7109375" style="13" customWidth="1"/>
    <col min="7459" max="7459" width="7.7109375" style="13" customWidth="1"/>
    <col min="7460" max="7460" width="9.140625" style="13" customWidth="1"/>
    <col min="7461" max="7463" width="5.7109375" style="13" customWidth="1"/>
    <col min="7464" max="7464" width="7.7109375" style="13" customWidth="1"/>
    <col min="7465" max="7627" width="9.140625" style="13"/>
    <col min="7628" max="7628" width="3.7109375" style="13" customWidth="1"/>
    <col min="7629" max="7629" width="20.140625" style="13" customWidth="1"/>
    <col min="7630" max="7714" width="4.7109375" style="13" customWidth="1"/>
    <col min="7715" max="7715" width="7.7109375" style="13" customWidth="1"/>
    <col min="7716" max="7716" width="9.140625" style="13" customWidth="1"/>
    <col min="7717" max="7719" width="5.7109375" style="13" customWidth="1"/>
    <col min="7720" max="7720" width="7.7109375" style="13" customWidth="1"/>
    <col min="7721" max="7883" width="9.140625" style="13"/>
    <col min="7884" max="7884" width="3.7109375" style="13" customWidth="1"/>
    <col min="7885" max="7885" width="20.140625" style="13" customWidth="1"/>
    <col min="7886" max="7970" width="4.7109375" style="13" customWidth="1"/>
    <col min="7971" max="7971" width="7.7109375" style="13" customWidth="1"/>
    <col min="7972" max="7972" width="9.140625" style="13" customWidth="1"/>
    <col min="7973" max="7975" width="5.7109375" style="13" customWidth="1"/>
    <col min="7976" max="7976" width="7.7109375" style="13" customWidth="1"/>
    <col min="7977" max="8139" width="9.140625" style="13"/>
    <col min="8140" max="8140" width="3.7109375" style="13" customWidth="1"/>
    <col min="8141" max="8141" width="20.140625" style="13" customWidth="1"/>
    <col min="8142" max="8226" width="4.7109375" style="13" customWidth="1"/>
    <col min="8227" max="8227" width="7.7109375" style="13" customWidth="1"/>
    <col min="8228" max="8228" width="9.140625" style="13" customWidth="1"/>
    <col min="8229" max="8231" width="5.7109375" style="13" customWidth="1"/>
    <col min="8232" max="8232" width="7.7109375" style="13" customWidth="1"/>
    <col min="8233" max="8395" width="9.140625" style="13"/>
    <col min="8396" max="8396" width="3.7109375" style="13" customWidth="1"/>
    <col min="8397" max="8397" width="20.140625" style="13" customWidth="1"/>
    <col min="8398" max="8482" width="4.7109375" style="13" customWidth="1"/>
    <col min="8483" max="8483" width="7.7109375" style="13" customWidth="1"/>
    <col min="8484" max="8484" width="9.140625" style="13" customWidth="1"/>
    <col min="8485" max="8487" width="5.7109375" style="13" customWidth="1"/>
    <col min="8488" max="8488" width="7.7109375" style="13" customWidth="1"/>
    <col min="8489" max="8651" width="9.140625" style="13"/>
    <col min="8652" max="8652" width="3.7109375" style="13" customWidth="1"/>
    <col min="8653" max="8653" width="20.140625" style="13" customWidth="1"/>
    <col min="8654" max="8738" width="4.7109375" style="13" customWidth="1"/>
    <col min="8739" max="8739" width="7.7109375" style="13" customWidth="1"/>
    <col min="8740" max="8740" width="9.140625" style="13" customWidth="1"/>
    <col min="8741" max="8743" width="5.7109375" style="13" customWidth="1"/>
    <col min="8744" max="8744" width="7.7109375" style="13" customWidth="1"/>
    <col min="8745" max="8907" width="9.140625" style="13"/>
    <col min="8908" max="8908" width="3.7109375" style="13" customWidth="1"/>
    <col min="8909" max="8909" width="20.140625" style="13" customWidth="1"/>
    <col min="8910" max="8994" width="4.7109375" style="13" customWidth="1"/>
    <col min="8995" max="8995" width="7.7109375" style="13" customWidth="1"/>
    <col min="8996" max="8996" width="9.140625" style="13" customWidth="1"/>
    <col min="8997" max="8999" width="5.7109375" style="13" customWidth="1"/>
    <col min="9000" max="9000" width="7.7109375" style="13" customWidth="1"/>
    <col min="9001" max="9163" width="9.140625" style="13"/>
    <col min="9164" max="9164" width="3.7109375" style="13" customWidth="1"/>
    <col min="9165" max="9165" width="20.140625" style="13" customWidth="1"/>
    <col min="9166" max="9250" width="4.7109375" style="13" customWidth="1"/>
    <col min="9251" max="9251" width="7.7109375" style="13" customWidth="1"/>
    <col min="9252" max="9252" width="9.140625" style="13" customWidth="1"/>
    <col min="9253" max="9255" width="5.7109375" style="13" customWidth="1"/>
    <col min="9256" max="9256" width="7.7109375" style="13" customWidth="1"/>
    <col min="9257" max="9419" width="9.140625" style="13"/>
    <col min="9420" max="9420" width="3.7109375" style="13" customWidth="1"/>
    <col min="9421" max="9421" width="20.140625" style="13" customWidth="1"/>
    <col min="9422" max="9506" width="4.7109375" style="13" customWidth="1"/>
    <col min="9507" max="9507" width="7.7109375" style="13" customWidth="1"/>
    <col min="9508" max="9508" width="9.140625" style="13" customWidth="1"/>
    <col min="9509" max="9511" width="5.7109375" style="13" customWidth="1"/>
    <col min="9512" max="9512" width="7.7109375" style="13" customWidth="1"/>
    <col min="9513" max="9675" width="9.140625" style="13"/>
    <col min="9676" max="9676" width="3.7109375" style="13" customWidth="1"/>
    <col min="9677" max="9677" width="20.140625" style="13" customWidth="1"/>
    <col min="9678" max="9762" width="4.7109375" style="13" customWidth="1"/>
    <col min="9763" max="9763" width="7.7109375" style="13" customWidth="1"/>
    <col min="9764" max="9764" width="9.140625" style="13" customWidth="1"/>
    <col min="9765" max="9767" width="5.7109375" style="13" customWidth="1"/>
    <col min="9768" max="9768" width="7.7109375" style="13" customWidth="1"/>
    <col min="9769" max="9931" width="9.140625" style="13"/>
    <col min="9932" max="9932" width="3.7109375" style="13" customWidth="1"/>
    <col min="9933" max="9933" width="20.140625" style="13" customWidth="1"/>
    <col min="9934" max="10018" width="4.7109375" style="13" customWidth="1"/>
    <col min="10019" max="10019" width="7.7109375" style="13" customWidth="1"/>
    <col min="10020" max="10020" width="9.140625" style="13" customWidth="1"/>
    <col min="10021" max="10023" width="5.7109375" style="13" customWidth="1"/>
    <col min="10024" max="10024" width="7.7109375" style="13" customWidth="1"/>
    <col min="10025" max="10187" width="9.140625" style="13"/>
    <col min="10188" max="10188" width="3.7109375" style="13" customWidth="1"/>
    <col min="10189" max="10189" width="20.140625" style="13" customWidth="1"/>
    <col min="10190" max="10274" width="4.7109375" style="13" customWidth="1"/>
    <col min="10275" max="10275" width="7.7109375" style="13" customWidth="1"/>
    <col min="10276" max="10276" width="9.140625" style="13" customWidth="1"/>
    <col min="10277" max="10279" width="5.7109375" style="13" customWidth="1"/>
    <col min="10280" max="10280" width="7.7109375" style="13" customWidth="1"/>
    <col min="10281" max="10443" width="9.140625" style="13"/>
    <col min="10444" max="10444" width="3.7109375" style="13" customWidth="1"/>
    <col min="10445" max="10445" width="20.140625" style="13" customWidth="1"/>
    <col min="10446" max="10530" width="4.7109375" style="13" customWidth="1"/>
    <col min="10531" max="10531" width="7.7109375" style="13" customWidth="1"/>
    <col min="10532" max="10532" width="9.140625" style="13" customWidth="1"/>
    <col min="10533" max="10535" width="5.7109375" style="13" customWidth="1"/>
    <col min="10536" max="10536" width="7.7109375" style="13" customWidth="1"/>
    <col min="10537" max="10699" width="9.140625" style="13"/>
    <col min="10700" max="10700" width="3.7109375" style="13" customWidth="1"/>
    <col min="10701" max="10701" width="20.140625" style="13" customWidth="1"/>
    <col min="10702" max="10786" width="4.7109375" style="13" customWidth="1"/>
    <col min="10787" max="10787" width="7.7109375" style="13" customWidth="1"/>
    <col min="10788" max="10788" width="9.140625" style="13" customWidth="1"/>
    <col min="10789" max="10791" width="5.7109375" style="13" customWidth="1"/>
    <col min="10792" max="10792" width="7.7109375" style="13" customWidth="1"/>
    <col min="10793" max="10955" width="9.140625" style="13"/>
    <col min="10956" max="10956" width="3.7109375" style="13" customWidth="1"/>
    <col min="10957" max="10957" width="20.140625" style="13" customWidth="1"/>
    <col min="10958" max="11042" width="4.7109375" style="13" customWidth="1"/>
    <col min="11043" max="11043" width="7.7109375" style="13" customWidth="1"/>
    <col min="11044" max="11044" width="9.140625" style="13" customWidth="1"/>
    <col min="11045" max="11047" width="5.7109375" style="13" customWidth="1"/>
    <col min="11048" max="11048" width="7.7109375" style="13" customWidth="1"/>
    <col min="11049" max="11211" width="9.140625" style="13"/>
    <col min="11212" max="11212" width="3.7109375" style="13" customWidth="1"/>
    <col min="11213" max="11213" width="20.140625" style="13" customWidth="1"/>
    <col min="11214" max="11298" width="4.7109375" style="13" customWidth="1"/>
    <col min="11299" max="11299" width="7.7109375" style="13" customWidth="1"/>
    <col min="11300" max="11300" width="9.140625" style="13" customWidth="1"/>
    <col min="11301" max="11303" width="5.7109375" style="13" customWidth="1"/>
    <col min="11304" max="11304" width="7.7109375" style="13" customWidth="1"/>
    <col min="11305" max="11467" width="9.140625" style="13"/>
    <col min="11468" max="11468" width="3.7109375" style="13" customWidth="1"/>
    <col min="11469" max="11469" width="20.140625" style="13" customWidth="1"/>
    <col min="11470" max="11554" width="4.7109375" style="13" customWidth="1"/>
    <col min="11555" max="11555" width="7.7109375" style="13" customWidth="1"/>
    <col min="11556" max="11556" width="9.140625" style="13" customWidth="1"/>
    <col min="11557" max="11559" width="5.7109375" style="13" customWidth="1"/>
    <col min="11560" max="11560" width="7.7109375" style="13" customWidth="1"/>
    <col min="11561" max="11723" width="9.140625" style="13"/>
    <col min="11724" max="11724" width="3.7109375" style="13" customWidth="1"/>
    <col min="11725" max="11725" width="20.140625" style="13" customWidth="1"/>
    <col min="11726" max="11810" width="4.7109375" style="13" customWidth="1"/>
    <col min="11811" max="11811" width="7.7109375" style="13" customWidth="1"/>
    <col min="11812" max="11812" width="9.140625" style="13" customWidth="1"/>
    <col min="11813" max="11815" width="5.7109375" style="13" customWidth="1"/>
    <col min="11816" max="11816" width="7.7109375" style="13" customWidth="1"/>
    <col min="11817" max="11979" width="9.140625" style="13"/>
    <col min="11980" max="11980" width="3.7109375" style="13" customWidth="1"/>
    <col min="11981" max="11981" width="20.140625" style="13" customWidth="1"/>
    <col min="11982" max="12066" width="4.7109375" style="13" customWidth="1"/>
    <col min="12067" max="12067" width="7.7109375" style="13" customWidth="1"/>
    <col min="12068" max="12068" width="9.140625" style="13" customWidth="1"/>
    <col min="12069" max="12071" width="5.7109375" style="13" customWidth="1"/>
    <col min="12072" max="12072" width="7.7109375" style="13" customWidth="1"/>
    <col min="12073" max="12235" width="9.140625" style="13"/>
    <col min="12236" max="12236" width="3.7109375" style="13" customWidth="1"/>
    <col min="12237" max="12237" width="20.140625" style="13" customWidth="1"/>
    <col min="12238" max="12322" width="4.7109375" style="13" customWidth="1"/>
    <col min="12323" max="12323" width="7.7109375" style="13" customWidth="1"/>
    <col min="12324" max="12324" width="9.140625" style="13" customWidth="1"/>
    <col min="12325" max="12327" width="5.7109375" style="13" customWidth="1"/>
    <col min="12328" max="12328" width="7.7109375" style="13" customWidth="1"/>
    <col min="12329" max="12491" width="9.140625" style="13"/>
    <col min="12492" max="12492" width="3.7109375" style="13" customWidth="1"/>
    <col min="12493" max="12493" width="20.140625" style="13" customWidth="1"/>
    <col min="12494" max="12578" width="4.7109375" style="13" customWidth="1"/>
    <col min="12579" max="12579" width="7.7109375" style="13" customWidth="1"/>
    <col min="12580" max="12580" width="9.140625" style="13" customWidth="1"/>
    <col min="12581" max="12583" width="5.7109375" style="13" customWidth="1"/>
    <col min="12584" max="12584" width="7.7109375" style="13" customWidth="1"/>
    <col min="12585" max="12747" width="9.140625" style="13"/>
    <col min="12748" max="12748" width="3.7109375" style="13" customWidth="1"/>
    <col min="12749" max="12749" width="20.140625" style="13" customWidth="1"/>
    <col min="12750" max="12834" width="4.7109375" style="13" customWidth="1"/>
    <col min="12835" max="12835" width="7.7109375" style="13" customWidth="1"/>
    <col min="12836" max="12836" width="9.140625" style="13" customWidth="1"/>
    <col min="12837" max="12839" width="5.7109375" style="13" customWidth="1"/>
    <col min="12840" max="12840" width="7.7109375" style="13" customWidth="1"/>
    <col min="12841" max="13003" width="9.140625" style="13"/>
    <col min="13004" max="13004" width="3.7109375" style="13" customWidth="1"/>
    <col min="13005" max="13005" width="20.140625" style="13" customWidth="1"/>
    <col min="13006" max="13090" width="4.7109375" style="13" customWidth="1"/>
    <col min="13091" max="13091" width="7.7109375" style="13" customWidth="1"/>
    <col min="13092" max="13092" width="9.140625" style="13" customWidth="1"/>
    <col min="13093" max="13095" width="5.7109375" style="13" customWidth="1"/>
    <col min="13096" max="13096" width="7.7109375" style="13" customWidth="1"/>
    <col min="13097" max="13259" width="9.140625" style="13"/>
    <col min="13260" max="13260" width="3.7109375" style="13" customWidth="1"/>
    <col min="13261" max="13261" width="20.140625" style="13" customWidth="1"/>
    <col min="13262" max="13346" width="4.7109375" style="13" customWidth="1"/>
    <col min="13347" max="13347" width="7.7109375" style="13" customWidth="1"/>
    <col min="13348" max="13348" width="9.140625" style="13" customWidth="1"/>
    <col min="13349" max="13351" width="5.7109375" style="13" customWidth="1"/>
    <col min="13352" max="13352" width="7.7109375" style="13" customWidth="1"/>
    <col min="13353" max="13515" width="9.140625" style="13"/>
    <col min="13516" max="13516" width="3.7109375" style="13" customWidth="1"/>
    <col min="13517" max="13517" width="20.140625" style="13" customWidth="1"/>
    <col min="13518" max="13602" width="4.7109375" style="13" customWidth="1"/>
    <col min="13603" max="13603" width="7.7109375" style="13" customWidth="1"/>
    <col min="13604" max="13604" width="9.140625" style="13" customWidth="1"/>
    <col min="13605" max="13607" width="5.7109375" style="13" customWidth="1"/>
    <col min="13608" max="13608" width="7.7109375" style="13" customWidth="1"/>
    <col min="13609" max="13771" width="9.140625" style="13"/>
    <col min="13772" max="13772" width="3.7109375" style="13" customWidth="1"/>
    <col min="13773" max="13773" width="20.140625" style="13" customWidth="1"/>
    <col min="13774" max="13858" width="4.7109375" style="13" customWidth="1"/>
    <col min="13859" max="13859" width="7.7109375" style="13" customWidth="1"/>
    <col min="13860" max="13860" width="9.140625" style="13" customWidth="1"/>
    <col min="13861" max="13863" width="5.7109375" style="13" customWidth="1"/>
    <col min="13864" max="13864" width="7.7109375" style="13" customWidth="1"/>
    <col min="13865" max="14027" width="9.140625" style="13"/>
    <col min="14028" max="14028" width="3.7109375" style="13" customWidth="1"/>
    <col min="14029" max="14029" width="20.140625" style="13" customWidth="1"/>
    <col min="14030" max="14114" width="4.7109375" style="13" customWidth="1"/>
    <col min="14115" max="14115" width="7.7109375" style="13" customWidth="1"/>
    <col min="14116" max="14116" width="9.140625" style="13" customWidth="1"/>
    <col min="14117" max="14119" width="5.7109375" style="13" customWidth="1"/>
    <col min="14120" max="14120" width="7.7109375" style="13" customWidth="1"/>
    <col min="14121" max="14283" width="9.140625" style="13"/>
    <col min="14284" max="14284" width="3.7109375" style="13" customWidth="1"/>
    <col min="14285" max="14285" width="20.140625" style="13" customWidth="1"/>
    <col min="14286" max="14370" width="4.7109375" style="13" customWidth="1"/>
    <col min="14371" max="14371" width="7.7109375" style="13" customWidth="1"/>
    <col min="14372" max="14372" width="9.140625" style="13" customWidth="1"/>
    <col min="14373" max="14375" width="5.7109375" style="13" customWidth="1"/>
    <col min="14376" max="14376" width="7.7109375" style="13" customWidth="1"/>
    <col min="14377" max="14539" width="9.140625" style="13"/>
    <col min="14540" max="14540" width="3.7109375" style="13" customWidth="1"/>
    <col min="14541" max="14541" width="20.140625" style="13" customWidth="1"/>
    <col min="14542" max="14626" width="4.7109375" style="13" customWidth="1"/>
    <col min="14627" max="14627" width="7.7109375" style="13" customWidth="1"/>
    <col min="14628" max="14628" width="9.140625" style="13" customWidth="1"/>
    <col min="14629" max="14631" width="5.7109375" style="13" customWidth="1"/>
    <col min="14632" max="14632" width="7.7109375" style="13" customWidth="1"/>
    <col min="14633" max="14795" width="9.140625" style="13"/>
    <col min="14796" max="14796" width="3.7109375" style="13" customWidth="1"/>
    <col min="14797" max="14797" width="20.140625" style="13" customWidth="1"/>
    <col min="14798" max="14882" width="4.7109375" style="13" customWidth="1"/>
    <col min="14883" max="14883" width="7.7109375" style="13" customWidth="1"/>
    <col min="14884" max="14884" width="9.140625" style="13" customWidth="1"/>
    <col min="14885" max="14887" width="5.7109375" style="13" customWidth="1"/>
    <col min="14888" max="14888" width="7.7109375" style="13" customWidth="1"/>
    <col min="14889" max="15051" width="9.140625" style="13"/>
    <col min="15052" max="15052" width="3.7109375" style="13" customWidth="1"/>
    <col min="15053" max="15053" width="20.140625" style="13" customWidth="1"/>
    <col min="15054" max="15138" width="4.7109375" style="13" customWidth="1"/>
    <col min="15139" max="15139" width="7.7109375" style="13" customWidth="1"/>
    <col min="15140" max="15140" width="9.140625" style="13" customWidth="1"/>
    <col min="15141" max="15143" width="5.7109375" style="13" customWidth="1"/>
    <col min="15144" max="15144" width="7.7109375" style="13" customWidth="1"/>
    <col min="15145" max="15307" width="9.140625" style="13"/>
    <col min="15308" max="15308" width="3.7109375" style="13" customWidth="1"/>
    <col min="15309" max="15309" width="20.140625" style="13" customWidth="1"/>
    <col min="15310" max="15394" width="4.7109375" style="13" customWidth="1"/>
    <col min="15395" max="15395" width="7.7109375" style="13" customWidth="1"/>
    <col min="15396" max="15396" width="9.140625" style="13" customWidth="1"/>
    <col min="15397" max="15399" width="5.7109375" style="13" customWidth="1"/>
    <col min="15400" max="15400" width="7.7109375" style="13" customWidth="1"/>
    <col min="15401" max="15563" width="9.140625" style="13"/>
    <col min="15564" max="15564" width="3.7109375" style="13" customWidth="1"/>
    <col min="15565" max="15565" width="20.140625" style="13" customWidth="1"/>
    <col min="15566" max="15650" width="4.7109375" style="13" customWidth="1"/>
    <col min="15651" max="15651" width="7.7109375" style="13" customWidth="1"/>
    <col min="15652" max="15652" width="9.140625" style="13" customWidth="1"/>
    <col min="15653" max="15655" width="5.7109375" style="13" customWidth="1"/>
    <col min="15656" max="15656" width="7.7109375" style="13" customWidth="1"/>
    <col min="15657" max="15819" width="9.140625" style="13"/>
    <col min="15820" max="15820" width="3.7109375" style="13" customWidth="1"/>
    <col min="15821" max="15821" width="20.140625" style="13" customWidth="1"/>
    <col min="15822" max="15906" width="4.7109375" style="13" customWidth="1"/>
    <col min="15907" max="15907" width="7.7109375" style="13" customWidth="1"/>
    <col min="15908" max="15908" width="9.140625" style="13" customWidth="1"/>
    <col min="15909" max="15911" width="5.7109375" style="13" customWidth="1"/>
    <col min="15912" max="15912" width="7.7109375" style="13" customWidth="1"/>
    <col min="15913" max="16075" width="9.140625" style="13"/>
    <col min="16076" max="16076" width="3.7109375" style="13" customWidth="1"/>
    <col min="16077" max="16077" width="20.140625" style="13" customWidth="1"/>
    <col min="16078" max="16162" width="4.7109375" style="13" customWidth="1"/>
    <col min="16163" max="16163" width="7.7109375" style="13" customWidth="1"/>
    <col min="16164" max="16164" width="9.140625" style="13" customWidth="1"/>
    <col min="16165" max="16167" width="5.7109375" style="13" customWidth="1"/>
    <col min="16168" max="16168" width="7.7109375" style="13" customWidth="1"/>
    <col min="16169" max="16384" width="9.140625" style="13"/>
  </cols>
  <sheetData>
    <row r="1" spans="1:41" ht="90" customHeight="1" thickBot="1">
      <c r="A1" s="158" t="s">
        <v>23</v>
      </c>
      <c r="B1" s="160" t="s">
        <v>24</v>
      </c>
      <c r="C1" s="162" t="s">
        <v>89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4" t="s">
        <v>25</v>
      </c>
      <c r="AI1" s="156" t="s">
        <v>26</v>
      </c>
      <c r="AJ1" s="156" t="s">
        <v>27</v>
      </c>
      <c r="AK1" s="156" t="s">
        <v>28</v>
      </c>
      <c r="AL1" s="156" t="s">
        <v>29</v>
      </c>
      <c r="AM1" s="156" t="s">
        <v>30</v>
      </c>
      <c r="AN1" s="156" t="s">
        <v>31</v>
      </c>
    </row>
    <row r="2" spans="1:41" ht="15" customHeight="1" thickBot="1">
      <c r="A2" s="159"/>
      <c r="B2" s="161"/>
      <c r="C2" s="14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24">
        <v>7</v>
      </c>
      <c r="J2" s="121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24">
        <v>14</v>
      </c>
      <c r="Q2" s="121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24">
        <v>21</v>
      </c>
      <c r="X2" s="121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5">
        <v>28</v>
      </c>
      <c r="AE2" s="15">
        <v>29</v>
      </c>
      <c r="AF2" s="15">
        <v>30</v>
      </c>
      <c r="AG2" s="15"/>
      <c r="AH2" s="165"/>
      <c r="AI2" s="157"/>
      <c r="AJ2" s="157"/>
      <c r="AK2" s="157"/>
      <c r="AL2" s="157"/>
      <c r="AM2" s="157"/>
      <c r="AN2" s="157"/>
    </row>
    <row r="3" spans="1:41" s="25" customFormat="1" ht="29.25" customHeight="1" thickBot="1">
      <c r="A3" s="16" t="s">
        <v>32</v>
      </c>
      <c r="B3" s="17" t="s">
        <v>34</v>
      </c>
      <c r="C3" s="18">
        <v>423</v>
      </c>
      <c r="D3" s="19">
        <v>389</v>
      </c>
      <c r="E3" s="19">
        <v>446</v>
      </c>
      <c r="F3" s="19">
        <v>472</v>
      </c>
      <c r="G3" s="19">
        <v>467</v>
      </c>
      <c r="H3" s="19">
        <v>372</v>
      </c>
      <c r="I3" s="125">
        <v>411</v>
      </c>
      <c r="J3" s="122">
        <v>479</v>
      </c>
      <c r="K3" s="19">
        <v>428</v>
      </c>
      <c r="L3" s="19">
        <v>432</v>
      </c>
      <c r="M3" s="19">
        <v>397</v>
      </c>
      <c r="N3" s="19">
        <v>387</v>
      </c>
      <c r="O3" s="19"/>
      <c r="P3" s="125"/>
      <c r="Q3" s="122"/>
      <c r="R3" s="19"/>
      <c r="S3" s="19"/>
      <c r="T3" s="19"/>
      <c r="U3" s="19"/>
      <c r="V3" s="19"/>
      <c r="W3" s="194"/>
      <c r="X3" s="122"/>
      <c r="Y3" s="19"/>
      <c r="Z3" s="19"/>
      <c r="AA3" s="19"/>
      <c r="AB3" s="19"/>
      <c r="AC3" s="19"/>
      <c r="AD3" s="19"/>
      <c r="AE3" s="71"/>
      <c r="AF3" s="26"/>
      <c r="AG3" s="26"/>
      <c r="AH3" s="27">
        <f>COUNTA(C3:AG3)</f>
        <v>12</v>
      </c>
      <c r="AI3" s="20">
        <f>SUM(C3:AG3)</f>
        <v>5103</v>
      </c>
      <c r="AJ3" s="21">
        <f>AI3/AH3</f>
        <v>425.25</v>
      </c>
      <c r="AK3" s="22">
        <v>9</v>
      </c>
      <c r="AL3" s="22">
        <v>0</v>
      </c>
      <c r="AM3" s="22">
        <f>AH3-AK3-AL3</f>
        <v>3</v>
      </c>
      <c r="AN3" s="23">
        <f>2*AK3+1*AL3</f>
        <v>18</v>
      </c>
      <c r="AO3" s="24"/>
    </row>
    <row r="4" spans="1:41" s="25" customFormat="1" ht="30" customHeight="1" thickBot="1">
      <c r="A4" s="16" t="s">
        <v>33</v>
      </c>
      <c r="B4" s="17" t="s">
        <v>76</v>
      </c>
      <c r="C4" s="18">
        <v>384</v>
      </c>
      <c r="D4" s="19">
        <v>412</v>
      </c>
      <c r="E4" s="19">
        <v>460</v>
      </c>
      <c r="F4" s="19">
        <v>440</v>
      </c>
      <c r="G4" s="19">
        <v>388</v>
      </c>
      <c r="H4" s="19">
        <v>409</v>
      </c>
      <c r="I4" s="125">
        <v>398</v>
      </c>
      <c r="J4" s="122">
        <v>380</v>
      </c>
      <c r="K4" s="19">
        <v>446</v>
      </c>
      <c r="L4" s="19">
        <v>501</v>
      </c>
      <c r="M4" s="19">
        <v>413</v>
      </c>
      <c r="N4" s="19"/>
      <c r="O4" s="19"/>
      <c r="P4" s="125"/>
      <c r="Q4" s="122"/>
      <c r="R4" s="19"/>
      <c r="S4" s="19"/>
      <c r="T4" s="19"/>
      <c r="U4" s="19"/>
      <c r="V4" s="19"/>
      <c r="W4" s="125"/>
      <c r="X4" s="122"/>
      <c r="Y4" s="19"/>
      <c r="Z4" s="19"/>
      <c r="AA4" s="19"/>
      <c r="AB4" s="19"/>
      <c r="AC4" s="19"/>
      <c r="AD4" s="19"/>
      <c r="AE4" s="26"/>
      <c r="AF4" s="26"/>
      <c r="AG4" s="26"/>
      <c r="AH4" s="37">
        <f>COUNTA(C4:AG4)</f>
        <v>11</v>
      </c>
      <c r="AI4" s="20">
        <f>SUM(C4:AG4)</f>
        <v>4631</v>
      </c>
      <c r="AJ4" s="21">
        <f>AI4/AH4</f>
        <v>421</v>
      </c>
      <c r="AK4" s="22">
        <v>9</v>
      </c>
      <c r="AL4" s="22">
        <v>0</v>
      </c>
      <c r="AM4" s="22">
        <f>AH4-AL4-AK4</f>
        <v>2</v>
      </c>
      <c r="AN4" s="23">
        <f>2*AK4+1*AL4</f>
        <v>18</v>
      </c>
    </row>
    <row r="5" spans="1:41" s="25" customFormat="1" ht="30" customHeight="1" thickBot="1">
      <c r="A5" s="28" t="s">
        <v>35</v>
      </c>
      <c r="B5" s="17" t="s">
        <v>78</v>
      </c>
      <c r="C5" s="18">
        <v>432</v>
      </c>
      <c r="D5" s="19">
        <v>390</v>
      </c>
      <c r="E5" s="19">
        <v>441</v>
      </c>
      <c r="F5" s="19">
        <v>385</v>
      </c>
      <c r="G5" s="38">
        <v>498</v>
      </c>
      <c r="H5" s="19">
        <v>406</v>
      </c>
      <c r="I5" s="125">
        <v>459</v>
      </c>
      <c r="J5" s="122">
        <v>476</v>
      </c>
      <c r="K5" s="19">
        <v>393</v>
      </c>
      <c r="L5" s="19">
        <v>480</v>
      </c>
      <c r="M5" s="19">
        <v>478</v>
      </c>
      <c r="N5" s="19"/>
      <c r="O5" s="19"/>
      <c r="P5" s="125"/>
      <c r="Q5" s="122"/>
      <c r="R5" s="19"/>
      <c r="S5" s="19"/>
      <c r="T5" s="19"/>
      <c r="U5" s="19"/>
      <c r="V5" s="19"/>
      <c r="W5" s="125"/>
      <c r="X5" s="122"/>
      <c r="Y5" s="19"/>
      <c r="Z5" s="19"/>
      <c r="AA5" s="19"/>
      <c r="AB5" s="19"/>
      <c r="AC5" s="19"/>
      <c r="AD5" s="19"/>
      <c r="AE5" s="19"/>
      <c r="AF5" s="19"/>
      <c r="AG5" s="19"/>
      <c r="AH5" s="36">
        <f>COUNTA(C5:AG5)</f>
        <v>11</v>
      </c>
      <c r="AI5" s="20">
        <f>SUM(C5:AG5)</f>
        <v>4838</v>
      </c>
      <c r="AJ5" s="21">
        <f>AI5/AH5</f>
        <v>439.81818181818181</v>
      </c>
      <c r="AK5" s="22">
        <v>8</v>
      </c>
      <c r="AL5" s="22">
        <v>0</v>
      </c>
      <c r="AM5" s="22">
        <f>AH5-AL5-AK5</f>
        <v>3</v>
      </c>
      <c r="AN5" s="23">
        <f>2*AK5+1*AL5</f>
        <v>16</v>
      </c>
    </row>
    <row r="6" spans="1:41" s="25" customFormat="1" ht="30" customHeight="1" thickBot="1">
      <c r="A6" s="28" t="s">
        <v>36</v>
      </c>
      <c r="B6" s="31" t="s">
        <v>77</v>
      </c>
      <c r="C6" s="32">
        <v>388</v>
      </c>
      <c r="D6" s="30">
        <v>379</v>
      </c>
      <c r="E6" s="30">
        <v>426</v>
      </c>
      <c r="F6" s="30">
        <v>445</v>
      </c>
      <c r="G6" s="30">
        <v>436</v>
      </c>
      <c r="H6" s="30">
        <v>432</v>
      </c>
      <c r="I6" s="126">
        <v>454</v>
      </c>
      <c r="J6" s="123">
        <v>374</v>
      </c>
      <c r="K6" s="30">
        <v>471</v>
      </c>
      <c r="L6" s="30">
        <v>379</v>
      </c>
      <c r="M6" s="30">
        <v>472</v>
      </c>
      <c r="N6" s="30"/>
      <c r="O6" s="30"/>
      <c r="P6" s="126"/>
      <c r="Q6" s="123"/>
      <c r="R6" s="30"/>
      <c r="S6" s="30"/>
      <c r="T6" s="30"/>
      <c r="U6" s="30"/>
      <c r="V6" s="30"/>
      <c r="W6" s="126"/>
      <c r="X6" s="123"/>
      <c r="Y6" s="30"/>
      <c r="Z6" s="30"/>
      <c r="AA6" s="30"/>
      <c r="AB6" s="30"/>
      <c r="AC6" s="30"/>
      <c r="AD6" s="30"/>
      <c r="AE6" s="30"/>
      <c r="AF6" s="30"/>
      <c r="AG6" s="30"/>
      <c r="AH6" s="33">
        <f>COUNTA(C6:AG6)</f>
        <v>11</v>
      </c>
      <c r="AI6" s="34">
        <f>SUM(C6:AG6)</f>
        <v>4656</v>
      </c>
      <c r="AJ6" s="35">
        <f>AI6/AH6</f>
        <v>423.27272727272725</v>
      </c>
      <c r="AK6" s="22">
        <v>8</v>
      </c>
      <c r="AL6" s="22">
        <v>0</v>
      </c>
      <c r="AM6" s="22">
        <f>AH6-AL6-AK6</f>
        <v>3</v>
      </c>
      <c r="AN6" s="23">
        <f>2*AK6+1*AL6</f>
        <v>16</v>
      </c>
    </row>
    <row r="7" spans="1:41" s="25" customFormat="1" ht="30" customHeight="1" thickBot="1">
      <c r="A7" s="16" t="s">
        <v>37</v>
      </c>
      <c r="B7" s="81" t="s">
        <v>40</v>
      </c>
      <c r="C7" s="32">
        <v>403</v>
      </c>
      <c r="D7" s="30">
        <v>333</v>
      </c>
      <c r="E7" s="30">
        <v>349</v>
      </c>
      <c r="F7" s="30">
        <v>370</v>
      </c>
      <c r="G7" s="30">
        <v>323</v>
      </c>
      <c r="H7" s="30">
        <v>333</v>
      </c>
      <c r="I7" s="126">
        <v>400</v>
      </c>
      <c r="J7" s="123">
        <v>377</v>
      </c>
      <c r="K7" s="30">
        <v>357</v>
      </c>
      <c r="L7" s="30">
        <v>350</v>
      </c>
      <c r="M7" s="30">
        <v>355</v>
      </c>
      <c r="N7" s="30">
        <v>333</v>
      </c>
      <c r="O7" s="30"/>
      <c r="P7" s="126"/>
      <c r="Q7" s="123"/>
      <c r="R7" s="30"/>
      <c r="S7" s="30"/>
      <c r="T7" s="30"/>
      <c r="U7" s="30"/>
      <c r="V7" s="30"/>
      <c r="W7" s="126"/>
      <c r="X7" s="123"/>
      <c r="Y7" s="30"/>
      <c r="Z7" s="30"/>
      <c r="AA7" s="30"/>
      <c r="AB7" s="30"/>
      <c r="AC7" s="30"/>
      <c r="AD7" s="30"/>
      <c r="AE7" s="30"/>
      <c r="AF7" s="30"/>
      <c r="AG7" s="85"/>
      <c r="AH7" s="33">
        <f>COUNTA(C7:AG7)</f>
        <v>12</v>
      </c>
      <c r="AI7" s="34">
        <f>SUM(C7:AG7)</f>
        <v>4283</v>
      </c>
      <c r="AJ7" s="35">
        <f>AI7/AH7</f>
        <v>356.91666666666669</v>
      </c>
      <c r="AK7" s="22">
        <v>6</v>
      </c>
      <c r="AL7" s="22">
        <v>0</v>
      </c>
      <c r="AM7" s="22">
        <f>AH7-AL7-AK7</f>
        <v>6</v>
      </c>
      <c r="AN7" s="23">
        <f>2*AK7+1*AL7</f>
        <v>12</v>
      </c>
    </row>
    <row r="8" spans="1:41" s="25" customFormat="1" ht="30" customHeight="1" thickBot="1">
      <c r="A8" s="16" t="s">
        <v>38</v>
      </c>
      <c r="B8" s="81" t="s">
        <v>87</v>
      </c>
      <c r="C8" s="32">
        <v>388</v>
      </c>
      <c r="D8" s="30">
        <v>289</v>
      </c>
      <c r="E8" s="30">
        <v>359</v>
      </c>
      <c r="F8" s="30">
        <v>296</v>
      </c>
      <c r="G8" s="30">
        <v>339</v>
      </c>
      <c r="H8" s="30">
        <v>306</v>
      </c>
      <c r="I8" s="126">
        <v>344</v>
      </c>
      <c r="J8" s="123">
        <v>342</v>
      </c>
      <c r="K8" s="30">
        <v>310</v>
      </c>
      <c r="L8" s="30">
        <v>338</v>
      </c>
      <c r="M8" s="30">
        <v>388</v>
      </c>
      <c r="N8" s="30">
        <v>369</v>
      </c>
      <c r="O8" s="30"/>
      <c r="P8" s="126"/>
      <c r="Q8" s="123"/>
      <c r="R8" s="30"/>
      <c r="S8" s="30"/>
      <c r="T8" s="30"/>
      <c r="U8" s="30"/>
      <c r="V8" s="30"/>
      <c r="W8" s="126"/>
      <c r="X8" s="123"/>
      <c r="Y8" s="30"/>
      <c r="Z8" s="30"/>
      <c r="AA8" s="30"/>
      <c r="AB8" s="30"/>
      <c r="AC8" s="30"/>
      <c r="AD8" s="30"/>
      <c r="AE8" s="30"/>
      <c r="AF8" s="30"/>
      <c r="AG8" s="85"/>
      <c r="AH8" s="33">
        <f>COUNTA(C8:AG8)</f>
        <v>12</v>
      </c>
      <c r="AI8" s="34">
        <f>SUM(C8:AG8)</f>
        <v>4068</v>
      </c>
      <c r="AJ8" s="35">
        <f>AI8/AH8</f>
        <v>339</v>
      </c>
      <c r="AK8" s="22">
        <v>3</v>
      </c>
      <c r="AL8" s="22">
        <v>0</v>
      </c>
      <c r="AM8" s="22">
        <f>AH8-AL8-AK8</f>
        <v>9</v>
      </c>
      <c r="AN8" s="23">
        <f>2*AK8+1*AL8</f>
        <v>6</v>
      </c>
    </row>
    <row r="9" spans="1:41" s="25" customFormat="1" ht="30" customHeight="1" thickBot="1">
      <c r="A9" s="16" t="s">
        <v>79</v>
      </c>
      <c r="B9" s="128" t="s">
        <v>80</v>
      </c>
      <c r="C9" s="207">
        <v>380</v>
      </c>
      <c r="D9" s="208">
        <v>347</v>
      </c>
      <c r="E9" s="208">
        <v>325</v>
      </c>
      <c r="F9" s="208">
        <v>368</v>
      </c>
      <c r="G9" s="208">
        <v>382</v>
      </c>
      <c r="H9" s="208">
        <v>387</v>
      </c>
      <c r="I9" s="209">
        <v>314</v>
      </c>
      <c r="J9" s="210">
        <v>420</v>
      </c>
      <c r="K9" s="208">
        <v>412</v>
      </c>
      <c r="L9" s="208">
        <v>315</v>
      </c>
      <c r="M9" s="208">
        <v>351</v>
      </c>
      <c r="N9" s="208">
        <v>372</v>
      </c>
      <c r="O9" s="208"/>
      <c r="P9" s="209"/>
      <c r="Q9" s="210"/>
      <c r="R9" s="208"/>
      <c r="S9" s="208"/>
      <c r="T9" s="208"/>
      <c r="U9" s="208"/>
      <c r="V9" s="208"/>
      <c r="W9" s="209"/>
      <c r="X9" s="210"/>
      <c r="Y9" s="208"/>
      <c r="Z9" s="208"/>
      <c r="AA9" s="208"/>
      <c r="AB9" s="208"/>
      <c r="AC9" s="208"/>
      <c r="AD9" s="208"/>
      <c r="AE9" s="208"/>
      <c r="AF9" s="208"/>
      <c r="AG9" s="211"/>
      <c r="AH9" s="212">
        <f>COUNTA(C9:AG9)</f>
        <v>12</v>
      </c>
      <c r="AI9" s="213">
        <f>SUM(C9:AG9)</f>
        <v>4373</v>
      </c>
      <c r="AJ9" s="82">
        <f>AI9/AH9</f>
        <v>364.41666666666669</v>
      </c>
      <c r="AK9" s="86">
        <v>2</v>
      </c>
      <c r="AL9" s="86">
        <v>0</v>
      </c>
      <c r="AM9" s="86">
        <f>AH9-AL9-AK9</f>
        <v>10</v>
      </c>
      <c r="AN9" s="23">
        <f>2*AK9+1*AL9</f>
        <v>4</v>
      </c>
    </row>
    <row r="10" spans="1:41" s="25" customFormat="1" ht="30" customHeight="1" thickBot="1">
      <c r="A10" s="29" t="s">
        <v>88</v>
      </c>
      <c r="B10" s="127" t="s">
        <v>39</v>
      </c>
      <c r="C10" s="129">
        <v>334</v>
      </c>
      <c r="D10" s="130">
        <v>341</v>
      </c>
      <c r="E10" s="130">
        <v>308</v>
      </c>
      <c r="F10" s="130">
        <v>339</v>
      </c>
      <c r="G10" s="130">
        <v>350</v>
      </c>
      <c r="H10" s="130">
        <v>347</v>
      </c>
      <c r="I10" s="131">
        <v>342</v>
      </c>
      <c r="J10" s="132">
        <v>339</v>
      </c>
      <c r="K10" s="130">
        <v>423</v>
      </c>
      <c r="L10" s="130">
        <v>308</v>
      </c>
      <c r="M10" s="130">
        <v>323</v>
      </c>
      <c r="N10" s="130"/>
      <c r="O10" s="130"/>
      <c r="P10" s="131"/>
      <c r="Q10" s="132"/>
      <c r="R10" s="130"/>
      <c r="S10" s="130"/>
      <c r="T10" s="130"/>
      <c r="U10" s="130"/>
      <c r="V10" s="130"/>
      <c r="W10" s="131"/>
      <c r="X10" s="132"/>
      <c r="Y10" s="130"/>
      <c r="Z10" s="130"/>
      <c r="AA10" s="130"/>
      <c r="AB10" s="130"/>
      <c r="AC10" s="130"/>
      <c r="AD10" s="130"/>
      <c r="AE10" s="130"/>
      <c r="AF10" s="130"/>
      <c r="AG10" s="130"/>
      <c r="AH10" s="133">
        <f>COUNTA(C10:AG10)</f>
        <v>11</v>
      </c>
      <c r="AI10" s="134">
        <f>SUM(C10:AG10)</f>
        <v>3754</v>
      </c>
      <c r="AJ10" s="87">
        <f>AI10/AH10</f>
        <v>341.27272727272725</v>
      </c>
      <c r="AK10" s="22">
        <v>1</v>
      </c>
      <c r="AL10" s="22">
        <v>0</v>
      </c>
      <c r="AM10" s="22">
        <f>AH10-AL10-AK10</f>
        <v>10</v>
      </c>
      <c r="AN10" s="23">
        <f>2*AK10+1*AL10</f>
        <v>2</v>
      </c>
    </row>
    <row r="11" spans="1:41" ht="37.5" customHeight="1">
      <c r="AH11" s="79">
        <f>SUM(AH3:AH10)</f>
        <v>92</v>
      </c>
      <c r="AI11" s="80"/>
      <c r="AJ11" s="80"/>
      <c r="AK11" s="79">
        <f>SUM(AK3:AK10)</f>
        <v>46</v>
      </c>
      <c r="AL11" s="79">
        <f>SUM(AL3:AL10)</f>
        <v>0</v>
      </c>
      <c r="AM11" s="79">
        <f>SUM(AM3:AM10)</f>
        <v>46</v>
      </c>
      <c r="AN11" s="79">
        <f>AK11+AL11+AM11</f>
        <v>92</v>
      </c>
    </row>
    <row r="12" spans="1:41" ht="11.25" customHeight="1">
      <c r="AJ12" s="69"/>
      <c r="AK12" s="69"/>
    </row>
    <row r="13" spans="1:41" hidden="1"/>
    <row r="14" spans="1:41" ht="48" customHeight="1" thickBot="1">
      <c r="B14" s="206" t="s">
        <v>198</v>
      </c>
    </row>
    <row r="15" spans="1:41" ht="25.5" customHeight="1">
      <c r="A15" s="195" t="s">
        <v>32</v>
      </c>
      <c r="B15" s="196" t="s">
        <v>78</v>
      </c>
      <c r="C15" s="197">
        <v>430.14285714285717</v>
      </c>
      <c r="D15" s="198">
        <v>5</v>
      </c>
      <c r="E15" s="198">
        <v>0</v>
      </c>
      <c r="F15" s="198">
        <v>2</v>
      </c>
      <c r="G15" s="199">
        <v>10</v>
      </c>
    </row>
    <row r="16" spans="1:41" ht="25.5" customHeight="1">
      <c r="A16" s="16" t="s">
        <v>33</v>
      </c>
      <c r="B16" s="17" t="s">
        <v>34</v>
      </c>
      <c r="C16" s="200">
        <v>425.71428571428572</v>
      </c>
      <c r="D16" s="201">
        <v>5</v>
      </c>
      <c r="E16" s="201">
        <v>0</v>
      </c>
      <c r="F16" s="201">
        <v>2</v>
      </c>
      <c r="G16" s="202">
        <v>10</v>
      </c>
    </row>
    <row r="17" spans="1:7" ht="25.5" customHeight="1">
      <c r="A17" s="28" t="s">
        <v>35</v>
      </c>
      <c r="B17" s="17" t="s">
        <v>77</v>
      </c>
      <c r="C17" s="200">
        <v>422.85714285714283</v>
      </c>
      <c r="D17" s="201">
        <v>5</v>
      </c>
      <c r="E17" s="201">
        <v>0</v>
      </c>
      <c r="F17" s="201">
        <v>2</v>
      </c>
      <c r="G17" s="202">
        <v>10</v>
      </c>
    </row>
    <row r="18" spans="1:7" ht="25.5" customHeight="1">
      <c r="A18" s="28" t="s">
        <v>36</v>
      </c>
      <c r="B18" s="31" t="s">
        <v>76</v>
      </c>
      <c r="C18" s="200">
        <v>413</v>
      </c>
      <c r="D18" s="201">
        <v>5</v>
      </c>
      <c r="E18" s="201">
        <v>0</v>
      </c>
      <c r="F18" s="201">
        <v>2</v>
      </c>
      <c r="G18" s="202">
        <v>10</v>
      </c>
    </row>
    <row r="19" spans="1:7" ht="25.5" customHeight="1">
      <c r="A19" s="16" t="s">
        <v>37</v>
      </c>
      <c r="B19" s="81" t="s">
        <v>40</v>
      </c>
      <c r="C19" s="200">
        <v>358.71428571428572</v>
      </c>
      <c r="D19" s="201">
        <v>4</v>
      </c>
      <c r="E19" s="201">
        <v>0</v>
      </c>
      <c r="F19" s="201">
        <v>3</v>
      </c>
      <c r="G19" s="202">
        <v>8</v>
      </c>
    </row>
    <row r="20" spans="1:7" ht="25.5" customHeight="1">
      <c r="A20" s="16" t="s">
        <v>38</v>
      </c>
      <c r="B20" s="128" t="s">
        <v>80</v>
      </c>
      <c r="C20" s="200">
        <v>357.57142857142856</v>
      </c>
      <c r="D20" s="201">
        <v>2</v>
      </c>
      <c r="E20" s="201">
        <v>0</v>
      </c>
      <c r="F20" s="201">
        <v>5</v>
      </c>
      <c r="G20" s="202">
        <v>4</v>
      </c>
    </row>
    <row r="21" spans="1:7" ht="25.5" customHeight="1">
      <c r="A21" s="16" t="s">
        <v>79</v>
      </c>
      <c r="B21" s="81" t="s">
        <v>39</v>
      </c>
      <c r="C21" s="200">
        <v>337.28571428571428</v>
      </c>
      <c r="D21" s="201">
        <v>1</v>
      </c>
      <c r="E21" s="201">
        <v>0</v>
      </c>
      <c r="F21" s="201">
        <v>6</v>
      </c>
      <c r="G21" s="202">
        <v>2</v>
      </c>
    </row>
    <row r="22" spans="1:7" ht="25.5" customHeight="1" thickBot="1">
      <c r="A22" s="29" t="s">
        <v>88</v>
      </c>
      <c r="B22" s="127" t="s">
        <v>87</v>
      </c>
      <c r="C22" s="203">
        <v>331.57142857142856</v>
      </c>
      <c r="D22" s="204">
        <v>1</v>
      </c>
      <c r="E22" s="204">
        <v>0</v>
      </c>
      <c r="F22" s="204">
        <v>6</v>
      </c>
      <c r="G22" s="205">
        <v>2</v>
      </c>
    </row>
  </sheetData>
  <sortState ref="B3:AN10">
    <sortCondition descending="1" ref="AN3:AN10"/>
  </sortState>
  <mergeCells count="10">
    <mergeCell ref="AK1:AK2"/>
    <mergeCell ref="AL1:AL2"/>
    <mergeCell ref="AM1:AM2"/>
    <mergeCell ref="AN1:AN2"/>
    <mergeCell ref="A1:A2"/>
    <mergeCell ref="B1:B2"/>
    <mergeCell ref="C1:AG1"/>
    <mergeCell ref="AH1:AH2"/>
    <mergeCell ref="AI1:AI2"/>
    <mergeCell ref="AJ1:AJ2"/>
  </mergeCells>
  <conditionalFormatting sqref="C3:AH10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AG10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6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68"/>
  <sheetViews>
    <sheetView topLeftCell="A16" workbookViewId="0">
      <selection activeCell="O51" sqref="O51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2.42578125" customWidth="1"/>
    <col min="14" max="14" width="2.140625" customWidth="1"/>
    <col min="15" max="15" width="12" customWidth="1"/>
  </cols>
  <sheetData>
    <row r="1" spans="2:11" ht="15.75" thickBot="1"/>
    <row r="2" spans="2:11" ht="36" customHeight="1" thickBot="1">
      <c r="B2" s="166" t="s">
        <v>90</v>
      </c>
      <c r="C2" s="167"/>
      <c r="D2" s="167"/>
      <c r="E2" s="167"/>
      <c r="F2" s="167"/>
      <c r="G2" s="167"/>
      <c r="H2" s="167"/>
      <c r="I2" s="167"/>
      <c r="J2" s="167"/>
      <c r="K2" s="168"/>
    </row>
    <row r="3" spans="2:11" ht="15.75" thickBot="1">
      <c r="B3" s="169" t="s">
        <v>91</v>
      </c>
      <c r="C3" s="170"/>
      <c r="D3" s="170"/>
      <c r="E3" s="170"/>
      <c r="F3" s="170"/>
      <c r="G3" s="170"/>
      <c r="H3" s="170"/>
      <c r="I3" s="170"/>
      <c r="J3" s="170"/>
      <c r="K3" s="171"/>
    </row>
    <row r="4" spans="2:11" ht="16.5" thickTop="1" thickBot="1">
      <c r="B4" s="172" t="s">
        <v>0</v>
      </c>
      <c r="C4" s="173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73" t="s">
        <v>6</v>
      </c>
      <c r="E5" s="6" t="s">
        <v>131</v>
      </c>
      <c r="F5" s="93" t="s">
        <v>69</v>
      </c>
      <c r="G5" s="7"/>
      <c r="H5" s="5" t="s">
        <v>7</v>
      </c>
      <c r="I5" s="76" t="s">
        <v>58</v>
      </c>
      <c r="J5" s="6" t="s">
        <v>132</v>
      </c>
      <c r="K5" s="94" t="s">
        <v>92</v>
      </c>
    </row>
    <row r="6" spans="2:11" ht="15.75" thickBot="1">
      <c r="B6" s="8">
        <v>0.78125</v>
      </c>
      <c r="C6" s="9" t="s">
        <v>9</v>
      </c>
      <c r="D6" s="72" t="s">
        <v>8</v>
      </c>
      <c r="E6" s="10" t="s">
        <v>133</v>
      </c>
      <c r="F6" s="75" t="s">
        <v>62</v>
      </c>
      <c r="G6" s="7"/>
      <c r="H6" s="9" t="s">
        <v>10</v>
      </c>
      <c r="I6" s="74" t="s">
        <v>11</v>
      </c>
      <c r="J6" s="10" t="s">
        <v>134</v>
      </c>
      <c r="K6" s="91" t="s">
        <v>66</v>
      </c>
    </row>
    <row r="7" spans="2:11" ht="15.75" thickBot="1">
      <c r="B7" s="4">
        <v>0.8125</v>
      </c>
      <c r="C7" s="5" t="s">
        <v>12</v>
      </c>
      <c r="D7" s="94" t="s">
        <v>92</v>
      </c>
      <c r="E7" s="11" t="s">
        <v>135</v>
      </c>
      <c r="F7" s="73" t="s">
        <v>6</v>
      </c>
      <c r="G7" s="7"/>
      <c r="H7" s="5" t="s">
        <v>13</v>
      </c>
      <c r="I7" s="75" t="s">
        <v>62</v>
      </c>
      <c r="J7" s="6" t="s">
        <v>136</v>
      </c>
      <c r="K7" s="93" t="s">
        <v>69</v>
      </c>
    </row>
    <row r="8" spans="2:11" ht="15.75" thickBot="1">
      <c r="B8" s="8">
        <v>0.83333333333333337</v>
      </c>
      <c r="C8" s="9" t="s">
        <v>14</v>
      </c>
      <c r="D8" s="91" t="s">
        <v>66</v>
      </c>
      <c r="E8" s="10" t="s">
        <v>137</v>
      </c>
      <c r="F8" s="72" t="s">
        <v>8</v>
      </c>
      <c r="G8" s="7"/>
      <c r="H8" s="9" t="s">
        <v>15</v>
      </c>
      <c r="I8" s="76" t="s">
        <v>58</v>
      </c>
      <c r="J8" s="10" t="s">
        <v>138</v>
      </c>
      <c r="K8" s="74" t="s">
        <v>11</v>
      </c>
    </row>
    <row r="9" spans="2:11" ht="15.75" thickBot="1">
      <c r="B9" s="4">
        <v>0.85416666666666663</v>
      </c>
      <c r="C9" s="5" t="s">
        <v>16</v>
      </c>
      <c r="D9" s="93" t="s">
        <v>69</v>
      </c>
      <c r="E9" s="6" t="s">
        <v>139</v>
      </c>
      <c r="F9" s="94" t="s">
        <v>92</v>
      </c>
      <c r="G9" s="7"/>
      <c r="H9" s="5" t="s">
        <v>17</v>
      </c>
      <c r="I9" s="73" t="s">
        <v>6</v>
      </c>
      <c r="J9" s="11" t="s">
        <v>140</v>
      </c>
      <c r="K9" s="76" t="s">
        <v>58</v>
      </c>
    </row>
    <row r="10" spans="2:11" ht="15.75" thickBot="1">
      <c r="B10" s="8">
        <v>0.875</v>
      </c>
      <c r="C10" s="9" t="s">
        <v>18</v>
      </c>
      <c r="D10" s="74" t="s">
        <v>11</v>
      </c>
      <c r="E10" s="10" t="s">
        <v>141</v>
      </c>
      <c r="F10" s="72" t="s">
        <v>8</v>
      </c>
      <c r="G10" s="7"/>
      <c r="H10" s="9" t="s">
        <v>19</v>
      </c>
      <c r="I10" s="91" t="s">
        <v>66</v>
      </c>
      <c r="J10" s="10" t="s">
        <v>142</v>
      </c>
      <c r="K10" s="75" t="s">
        <v>62</v>
      </c>
    </row>
    <row r="11" spans="2:11" ht="15.75" thickBot="1">
      <c r="B11" s="4">
        <v>0.89583333333333337</v>
      </c>
      <c r="C11" s="5" t="s">
        <v>20</v>
      </c>
      <c r="D11" s="93" t="s">
        <v>69</v>
      </c>
      <c r="E11" s="6" t="s">
        <v>143</v>
      </c>
      <c r="F11" s="76" t="s">
        <v>58</v>
      </c>
      <c r="G11" s="7"/>
      <c r="H11" s="5" t="s">
        <v>21</v>
      </c>
      <c r="I11" s="74" t="s">
        <v>11</v>
      </c>
      <c r="J11" s="11" t="s">
        <v>144</v>
      </c>
      <c r="K11" s="94" t="s">
        <v>92</v>
      </c>
    </row>
    <row r="12" spans="2:11" ht="15.75" thickBot="1">
      <c r="B12" s="8">
        <v>0.91666666666666663</v>
      </c>
      <c r="C12" s="9" t="s">
        <v>22</v>
      </c>
      <c r="D12" s="73" t="s">
        <v>6</v>
      </c>
      <c r="E12" s="10" t="s">
        <v>145</v>
      </c>
      <c r="F12" s="91" t="s">
        <v>66</v>
      </c>
      <c r="G12" s="7"/>
      <c r="H12" s="9" t="s">
        <v>81</v>
      </c>
      <c r="I12" s="94" t="s">
        <v>92</v>
      </c>
      <c r="J12" s="12" t="s">
        <v>146</v>
      </c>
      <c r="K12" s="75" t="s">
        <v>62</v>
      </c>
    </row>
    <row r="13" spans="2:11" ht="15.75" thickBot="1">
      <c r="B13" s="4">
        <v>0.9375</v>
      </c>
      <c r="C13" s="5" t="s">
        <v>82</v>
      </c>
      <c r="D13" s="76" t="s">
        <v>58</v>
      </c>
      <c r="E13" s="11" t="s">
        <v>147</v>
      </c>
      <c r="F13" s="75" t="s">
        <v>62</v>
      </c>
      <c r="G13" s="7"/>
      <c r="H13" s="5" t="s">
        <v>83</v>
      </c>
      <c r="I13" s="72" t="s">
        <v>8</v>
      </c>
      <c r="J13" s="11" t="s">
        <v>148</v>
      </c>
      <c r="K13" s="73" t="s">
        <v>6</v>
      </c>
    </row>
    <row r="14" spans="2:11" ht="15.75" thickBot="1">
      <c r="B14" s="8">
        <v>0.95833333333333337</v>
      </c>
      <c r="C14" s="9" t="s">
        <v>84</v>
      </c>
      <c r="D14" s="94" t="s">
        <v>92</v>
      </c>
      <c r="E14" s="10" t="s">
        <v>149</v>
      </c>
      <c r="F14" s="72" t="s">
        <v>8</v>
      </c>
      <c r="G14" s="7"/>
      <c r="H14" s="9" t="s">
        <v>85</v>
      </c>
      <c r="I14" s="93" t="s">
        <v>69</v>
      </c>
      <c r="J14" s="12" t="s">
        <v>150</v>
      </c>
      <c r="K14" s="74" t="s">
        <v>11</v>
      </c>
    </row>
    <row r="15" spans="2:11" ht="15.75" thickBot="1">
      <c r="B15" s="4">
        <v>0.97916666666666663</v>
      </c>
      <c r="C15" s="5" t="s">
        <v>86</v>
      </c>
      <c r="D15" s="75" t="s">
        <v>62</v>
      </c>
      <c r="E15" s="11" t="s">
        <v>151</v>
      </c>
      <c r="F15" s="73" t="s">
        <v>6</v>
      </c>
      <c r="G15" s="7"/>
      <c r="H15" s="5" t="s">
        <v>93</v>
      </c>
      <c r="I15" s="91" t="s">
        <v>66</v>
      </c>
      <c r="J15" s="11" t="s">
        <v>152</v>
      </c>
      <c r="K15" s="93" t="s">
        <v>69</v>
      </c>
    </row>
    <row r="16" spans="2:11" ht="15.75" thickBot="1"/>
    <row r="17" spans="2:12" ht="15.75" thickBot="1">
      <c r="B17" s="169" t="s">
        <v>94</v>
      </c>
      <c r="C17" s="170"/>
      <c r="D17" s="170"/>
      <c r="E17" s="170"/>
      <c r="F17" s="170"/>
      <c r="G17" s="170"/>
      <c r="H17" s="170"/>
      <c r="I17" s="170"/>
      <c r="J17" s="170"/>
      <c r="K17" s="171"/>
    </row>
    <row r="18" spans="2:12" ht="16.5" thickTop="1" thickBot="1">
      <c r="B18" s="172" t="s">
        <v>0</v>
      </c>
      <c r="C18" s="173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2" ht="16.5" thickTop="1" thickBot="1">
      <c r="B19" s="8">
        <v>0.70833333333333337</v>
      </c>
      <c r="C19" s="9" t="s">
        <v>95</v>
      </c>
      <c r="D19" s="114" t="s">
        <v>62</v>
      </c>
      <c r="E19" s="115" t="s">
        <v>168</v>
      </c>
      <c r="F19" s="116" t="s">
        <v>11</v>
      </c>
      <c r="G19" s="7"/>
      <c r="H19" s="9" t="s">
        <v>96</v>
      </c>
      <c r="I19" s="94" t="s">
        <v>92</v>
      </c>
      <c r="J19" s="10" t="s">
        <v>169</v>
      </c>
      <c r="K19" s="91" t="s">
        <v>66</v>
      </c>
    </row>
    <row r="20" spans="2:12" ht="15.75" thickBot="1">
      <c r="B20" s="95">
        <v>0.73958333333333337</v>
      </c>
      <c r="C20" s="5" t="s">
        <v>97</v>
      </c>
      <c r="D20" s="72" t="s">
        <v>8</v>
      </c>
      <c r="E20" s="117" t="s">
        <v>170</v>
      </c>
      <c r="F20" s="76" t="s">
        <v>58</v>
      </c>
      <c r="G20" s="7"/>
      <c r="H20" s="5" t="s">
        <v>98</v>
      </c>
      <c r="I20" s="74" t="s">
        <v>11</v>
      </c>
      <c r="J20" s="11" t="s">
        <v>171</v>
      </c>
      <c r="K20" s="73" t="s">
        <v>6</v>
      </c>
    </row>
    <row r="21" spans="2:12" ht="15.75" thickBot="1">
      <c r="B21" s="96">
        <v>0.77083333333333337</v>
      </c>
      <c r="C21" s="97" t="s">
        <v>99</v>
      </c>
      <c r="D21" s="119" t="s">
        <v>58</v>
      </c>
      <c r="E21" s="98" t="s">
        <v>172</v>
      </c>
      <c r="F21" s="120" t="s">
        <v>66</v>
      </c>
      <c r="G21" s="99"/>
      <c r="H21" s="97" t="s">
        <v>100</v>
      </c>
      <c r="I21" s="100" t="s">
        <v>69</v>
      </c>
      <c r="J21" s="98" t="s">
        <v>173</v>
      </c>
      <c r="K21" s="101" t="s">
        <v>8</v>
      </c>
      <c r="L21" s="102" t="s">
        <v>101</v>
      </c>
    </row>
    <row r="22" spans="2:12" ht="16.5" thickTop="1" thickBot="1">
      <c r="B22" s="95">
        <v>0.79166666666666663</v>
      </c>
      <c r="C22" s="5" t="s">
        <v>5</v>
      </c>
      <c r="D22" s="94" t="s">
        <v>92</v>
      </c>
      <c r="E22" s="11" t="s">
        <v>174</v>
      </c>
      <c r="F22" s="73" t="s">
        <v>6</v>
      </c>
      <c r="G22" s="7"/>
      <c r="H22" s="5" t="s">
        <v>7</v>
      </c>
      <c r="I22" s="75" t="s">
        <v>62</v>
      </c>
      <c r="J22" s="11" t="s">
        <v>175</v>
      </c>
      <c r="K22" s="93" t="s">
        <v>69</v>
      </c>
    </row>
    <row r="23" spans="2:12" ht="15.75" thickBot="1">
      <c r="B23" s="8">
        <v>0.8125</v>
      </c>
      <c r="C23" s="9" t="s">
        <v>9</v>
      </c>
      <c r="D23" s="118" t="s">
        <v>8</v>
      </c>
      <c r="E23" s="10" t="s">
        <v>176</v>
      </c>
      <c r="F23" s="92" t="s">
        <v>62</v>
      </c>
      <c r="G23" s="7"/>
      <c r="H23" s="9" t="s">
        <v>10</v>
      </c>
      <c r="I23" s="74" t="s">
        <v>11</v>
      </c>
      <c r="J23" s="10" t="s">
        <v>177</v>
      </c>
      <c r="K23" s="91" t="s">
        <v>66</v>
      </c>
    </row>
    <row r="24" spans="2:12" ht="15.75" thickBot="1">
      <c r="B24" s="95">
        <v>0.83333333333333337</v>
      </c>
      <c r="C24" s="5" t="s">
        <v>12</v>
      </c>
      <c r="D24" s="91" t="s">
        <v>66</v>
      </c>
      <c r="E24" s="11" t="s">
        <v>178</v>
      </c>
      <c r="F24" s="72" t="s">
        <v>8</v>
      </c>
      <c r="G24" s="7"/>
      <c r="H24" s="5" t="s">
        <v>13</v>
      </c>
      <c r="I24" s="76" t="s">
        <v>58</v>
      </c>
      <c r="J24" s="11" t="s">
        <v>179</v>
      </c>
      <c r="K24" s="74" t="s">
        <v>11</v>
      </c>
    </row>
    <row r="25" spans="2:12" ht="15.75" thickBot="1">
      <c r="B25" s="8">
        <v>0.85416666666666663</v>
      </c>
      <c r="C25" s="9" t="s">
        <v>14</v>
      </c>
      <c r="D25" s="93" t="s">
        <v>69</v>
      </c>
      <c r="E25" s="10" t="s">
        <v>180</v>
      </c>
      <c r="F25" s="94" t="s">
        <v>92</v>
      </c>
      <c r="G25" s="7"/>
      <c r="H25" s="9" t="s">
        <v>15</v>
      </c>
      <c r="I25" s="73" t="s">
        <v>6</v>
      </c>
      <c r="J25" s="10" t="s">
        <v>181</v>
      </c>
      <c r="K25" s="76" t="s">
        <v>58</v>
      </c>
    </row>
    <row r="26" spans="2:12" ht="15.75" thickBot="1">
      <c r="B26" s="95">
        <v>0.875</v>
      </c>
      <c r="C26" s="5" t="s">
        <v>16</v>
      </c>
      <c r="D26" s="74" t="s">
        <v>11</v>
      </c>
      <c r="E26" s="11" t="s">
        <v>182</v>
      </c>
      <c r="F26" s="72" t="s">
        <v>8</v>
      </c>
      <c r="G26" s="7"/>
      <c r="H26" s="5" t="s">
        <v>17</v>
      </c>
      <c r="I26" s="91" t="s">
        <v>66</v>
      </c>
      <c r="J26" s="11" t="s">
        <v>183</v>
      </c>
      <c r="K26" s="75" t="s">
        <v>62</v>
      </c>
    </row>
    <row r="27" spans="2:12" ht="15.75" thickBot="1">
      <c r="B27" s="8">
        <v>0.89583333333333337</v>
      </c>
      <c r="C27" s="9" t="s">
        <v>18</v>
      </c>
      <c r="D27" s="93" t="s">
        <v>69</v>
      </c>
      <c r="E27" s="10" t="s">
        <v>184</v>
      </c>
      <c r="F27" s="76" t="s">
        <v>58</v>
      </c>
      <c r="G27" s="7"/>
      <c r="H27" s="9" t="s">
        <v>19</v>
      </c>
      <c r="I27" s="74" t="s">
        <v>11</v>
      </c>
      <c r="J27" s="10" t="s">
        <v>185</v>
      </c>
      <c r="K27" s="94" t="s">
        <v>92</v>
      </c>
    </row>
    <row r="28" spans="2:12" ht="15.75" thickBot="1">
      <c r="B28" s="95">
        <v>0.91666666666666663</v>
      </c>
      <c r="C28" s="5" t="s">
        <v>20</v>
      </c>
      <c r="D28" s="73" t="s">
        <v>6</v>
      </c>
      <c r="E28" s="11" t="s">
        <v>186</v>
      </c>
      <c r="F28" s="91" t="s">
        <v>66</v>
      </c>
      <c r="G28" s="7"/>
      <c r="H28" s="5" t="s">
        <v>21</v>
      </c>
      <c r="I28" s="94" t="s">
        <v>92</v>
      </c>
      <c r="J28" s="11" t="s">
        <v>187</v>
      </c>
      <c r="K28" s="75" t="s">
        <v>62</v>
      </c>
    </row>
    <row r="29" spans="2:12" ht="15.75" thickBot="1">
      <c r="B29" s="8">
        <v>0.9375</v>
      </c>
      <c r="C29" s="9" t="s">
        <v>22</v>
      </c>
      <c r="D29" s="76" t="s">
        <v>58</v>
      </c>
      <c r="E29" s="10" t="s">
        <v>188</v>
      </c>
      <c r="F29" s="75" t="s">
        <v>62</v>
      </c>
      <c r="G29" s="7"/>
      <c r="H29" s="9" t="s">
        <v>81</v>
      </c>
      <c r="I29" s="72" t="s">
        <v>8</v>
      </c>
      <c r="J29" s="12" t="s">
        <v>189</v>
      </c>
      <c r="K29" s="73" t="s">
        <v>6</v>
      </c>
    </row>
    <row r="30" spans="2:12" ht="15.75" thickBot="1">
      <c r="B30" s="95">
        <v>0.95833333333333337</v>
      </c>
      <c r="C30" s="111" t="s">
        <v>128</v>
      </c>
      <c r="D30" s="94" t="s">
        <v>92</v>
      </c>
      <c r="E30" s="112" t="s">
        <v>190</v>
      </c>
      <c r="F30" s="72" t="s">
        <v>8</v>
      </c>
      <c r="G30" s="110"/>
      <c r="H30" s="111" t="s">
        <v>129</v>
      </c>
      <c r="I30" s="93" t="s">
        <v>69</v>
      </c>
      <c r="J30" s="112" t="s">
        <v>191</v>
      </c>
      <c r="K30" s="74" t="s">
        <v>11</v>
      </c>
    </row>
    <row r="31" spans="2:12" ht="15.75" thickBot="1">
      <c r="B31" s="106">
        <v>0.97916666666666663</v>
      </c>
      <c r="C31" s="107"/>
      <c r="D31" s="108" t="s">
        <v>103</v>
      </c>
      <c r="E31" s="109" t="s">
        <v>196</v>
      </c>
      <c r="F31" s="108" t="s">
        <v>109</v>
      </c>
      <c r="G31" s="110"/>
      <c r="H31" s="107"/>
      <c r="I31" s="108" t="s">
        <v>105</v>
      </c>
      <c r="J31" s="109" t="s">
        <v>196</v>
      </c>
      <c r="K31" s="108" t="s">
        <v>107</v>
      </c>
      <c r="L31" s="113" t="s">
        <v>130</v>
      </c>
    </row>
    <row r="32" spans="2:12" ht="56.25" customHeight="1" thickBot="1"/>
    <row r="33" spans="2:12" ht="15.75" thickBot="1">
      <c r="B33" s="169" t="s">
        <v>192</v>
      </c>
      <c r="C33" s="170"/>
      <c r="D33" s="170"/>
      <c r="E33" s="170"/>
      <c r="F33" s="170"/>
      <c r="G33" s="170"/>
      <c r="H33" s="170"/>
      <c r="I33" s="170"/>
      <c r="J33" s="170"/>
      <c r="K33" s="171"/>
    </row>
    <row r="34" spans="2:12" ht="16.5" thickTop="1" thickBot="1">
      <c r="B34" s="172" t="s">
        <v>0</v>
      </c>
      <c r="C34" s="173"/>
      <c r="D34" s="1" t="s">
        <v>1</v>
      </c>
      <c r="E34" s="1"/>
      <c r="F34" s="1" t="s">
        <v>2</v>
      </c>
      <c r="G34" s="2"/>
      <c r="H34" s="3"/>
      <c r="I34" s="1" t="s">
        <v>3</v>
      </c>
      <c r="J34" s="1"/>
      <c r="K34" s="1" t="s">
        <v>4</v>
      </c>
    </row>
    <row r="35" spans="2:12" ht="16.5" thickTop="1" thickBot="1">
      <c r="B35" s="8">
        <v>0.70833333333333337</v>
      </c>
      <c r="C35" s="9" t="s">
        <v>84</v>
      </c>
      <c r="D35" s="75" t="s">
        <v>62</v>
      </c>
      <c r="E35" s="10" t="s">
        <v>193</v>
      </c>
      <c r="F35" s="73" t="s">
        <v>6</v>
      </c>
      <c r="G35" s="7"/>
      <c r="H35" s="9" t="s">
        <v>85</v>
      </c>
      <c r="I35" s="91" t="s">
        <v>66</v>
      </c>
      <c r="J35" s="10" t="s">
        <v>193</v>
      </c>
      <c r="K35" s="93" t="s">
        <v>69</v>
      </c>
    </row>
    <row r="36" spans="2:12" ht="15.75" thickBot="1">
      <c r="B36" s="95">
        <v>0.73958333333333337</v>
      </c>
      <c r="C36" s="5" t="s">
        <v>86</v>
      </c>
      <c r="D36" s="76" t="s">
        <v>58</v>
      </c>
      <c r="E36" s="11" t="s">
        <v>193</v>
      </c>
      <c r="F36" s="91" t="s">
        <v>66</v>
      </c>
      <c r="G36" s="7"/>
      <c r="H36" s="5" t="s">
        <v>194</v>
      </c>
      <c r="I36" s="74" t="s">
        <v>11</v>
      </c>
      <c r="J36" s="11" t="s">
        <v>193</v>
      </c>
      <c r="K36" s="73" t="s">
        <v>6</v>
      </c>
    </row>
    <row r="37" spans="2:12" ht="15.75" thickBot="1">
      <c r="B37" s="106">
        <v>0.77083333333333337</v>
      </c>
      <c r="C37" s="9" t="s">
        <v>95</v>
      </c>
      <c r="D37" s="72" t="s">
        <v>8</v>
      </c>
      <c r="E37" s="10" t="s">
        <v>193</v>
      </c>
      <c r="F37" s="76" t="s">
        <v>58</v>
      </c>
      <c r="G37" s="7"/>
      <c r="H37" s="9" t="s">
        <v>96</v>
      </c>
      <c r="I37" s="94" t="s">
        <v>92</v>
      </c>
      <c r="J37" s="10" t="s">
        <v>193</v>
      </c>
      <c r="K37" s="91" t="s">
        <v>66</v>
      </c>
      <c r="L37" s="187"/>
    </row>
    <row r="38" spans="2:12" ht="15.75" thickBot="1">
      <c r="B38" s="95">
        <v>0.79166666666666663</v>
      </c>
      <c r="C38" s="5" t="s">
        <v>97</v>
      </c>
      <c r="D38" s="75" t="s">
        <v>62</v>
      </c>
      <c r="E38" s="183" t="s">
        <v>193</v>
      </c>
      <c r="F38" s="74" t="s">
        <v>11</v>
      </c>
      <c r="G38" s="192"/>
      <c r="H38" s="193" t="s">
        <v>98</v>
      </c>
      <c r="I38" s="93" t="s">
        <v>69</v>
      </c>
      <c r="J38" s="11" t="s">
        <v>193</v>
      </c>
      <c r="K38" s="72" t="s">
        <v>8</v>
      </c>
    </row>
    <row r="39" spans="2:12" ht="15.75" thickBot="1">
      <c r="B39" s="96">
        <v>0.8125</v>
      </c>
      <c r="C39" s="97" t="s">
        <v>99</v>
      </c>
      <c r="D39" s="184" t="s">
        <v>6</v>
      </c>
      <c r="E39" s="98" t="s">
        <v>193</v>
      </c>
      <c r="F39" s="100" t="s">
        <v>69</v>
      </c>
      <c r="G39" s="99"/>
      <c r="H39" s="97" t="s">
        <v>100</v>
      </c>
      <c r="I39" s="119" t="s">
        <v>58</v>
      </c>
      <c r="J39" s="98" t="s">
        <v>193</v>
      </c>
      <c r="K39" s="191" t="s">
        <v>92</v>
      </c>
      <c r="L39" s="102" t="s">
        <v>195</v>
      </c>
    </row>
    <row r="40" spans="2:12" ht="16.5" thickTop="1" thickBot="1">
      <c r="B40" s="95">
        <v>0.83333333333333337</v>
      </c>
      <c r="C40" s="5" t="s">
        <v>5</v>
      </c>
      <c r="D40" s="188" t="s">
        <v>92</v>
      </c>
      <c r="E40" s="6" t="s">
        <v>193</v>
      </c>
      <c r="F40" s="189" t="s">
        <v>58</v>
      </c>
      <c r="G40" s="7"/>
      <c r="H40" s="5" t="s">
        <v>7</v>
      </c>
      <c r="I40" s="190" t="s">
        <v>69</v>
      </c>
      <c r="J40" s="6" t="s">
        <v>193</v>
      </c>
      <c r="K40" s="185" t="s">
        <v>6</v>
      </c>
    </row>
    <row r="41" spans="2:12" ht="15.75" thickBot="1">
      <c r="B41" s="8">
        <v>0.85416666666666663</v>
      </c>
      <c r="C41" s="9" t="s">
        <v>9</v>
      </c>
      <c r="D41" s="91" t="s">
        <v>66</v>
      </c>
      <c r="E41" s="10" t="s">
        <v>193</v>
      </c>
      <c r="F41" s="74" t="s">
        <v>11</v>
      </c>
      <c r="G41" s="7"/>
      <c r="H41" s="9" t="s">
        <v>10</v>
      </c>
      <c r="I41" s="75" t="s">
        <v>62</v>
      </c>
      <c r="J41" s="10" t="s">
        <v>193</v>
      </c>
      <c r="K41" s="72" t="s">
        <v>8</v>
      </c>
    </row>
    <row r="42" spans="2:12" ht="15.75" thickBot="1">
      <c r="B42" s="95">
        <v>0.875</v>
      </c>
      <c r="C42" s="5" t="s">
        <v>12</v>
      </c>
      <c r="D42" s="93" t="s">
        <v>69</v>
      </c>
      <c r="E42" s="11" t="s">
        <v>193</v>
      </c>
      <c r="F42" s="75" t="s">
        <v>62</v>
      </c>
      <c r="G42" s="7"/>
      <c r="H42" s="5" t="s">
        <v>13</v>
      </c>
      <c r="I42" s="73" t="s">
        <v>6</v>
      </c>
      <c r="J42" s="6" t="s">
        <v>193</v>
      </c>
      <c r="K42" s="94" t="s">
        <v>92</v>
      </c>
    </row>
    <row r="43" spans="2:12" ht="15.75" thickBot="1">
      <c r="B43" s="8">
        <v>0.89583333333333337</v>
      </c>
      <c r="C43" s="9" t="s">
        <v>14</v>
      </c>
      <c r="D43" s="74" t="s">
        <v>11</v>
      </c>
      <c r="E43" s="10" t="s">
        <v>193</v>
      </c>
      <c r="F43" s="76" t="s">
        <v>58</v>
      </c>
      <c r="G43" s="7"/>
      <c r="H43" s="9" t="s">
        <v>15</v>
      </c>
      <c r="I43" s="72" t="s">
        <v>8</v>
      </c>
      <c r="J43" s="10" t="s">
        <v>193</v>
      </c>
      <c r="K43" s="91" t="s">
        <v>66</v>
      </c>
    </row>
    <row r="44" spans="2:12" ht="15.75" thickBot="1">
      <c r="B44" s="95">
        <v>0.91666666666666663</v>
      </c>
      <c r="C44" s="5" t="s">
        <v>16</v>
      </c>
      <c r="D44" s="76" t="s">
        <v>58</v>
      </c>
      <c r="E44" s="11" t="s">
        <v>193</v>
      </c>
      <c r="F44" s="73" t="s">
        <v>6</v>
      </c>
      <c r="G44" s="7"/>
      <c r="H44" s="5" t="s">
        <v>17</v>
      </c>
      <c r="I44" s="94" t="s">
        <v>92</v>
      </c>
      <c r="J44" s="6" t="s">
        <v>193</v>
      </c>
      <c r="K44" s="93" t="s">
        <v>69</v>
      </c>
    </row>
    <row r="45" spans="2:12" ht="15.75" thickBot="1">
      <c r="B45" s="8">
        <v>0.9375</v>
      </c>
      <c r="C45" s="9" t="s">
        <v>18</v>
      </c>
      <c r="D45" s="75" t="s">
        <v>62</v>
      </c>
      <c r="E45" s="10" t="s">
        <v>193</v>
      </c>
      <c r="F45" s="91" t="s">
        <v>66</v>
      </c>
      <c r="G45" s="7"/>
      <c r="H45" s="9" t="s">
        <v>19</v>
      </c>
      <c r="I45" s="72" t="s">
        <v>8</v>
      </c>
      <c r="J45" s="10" t="s">
        <v>193</v>
      </c>
      <c r="K45" s="74" t="s">
        <v>11</v>
      </c>
    </row>
    <row r="46" spans="2:12" ht="15.75" thickBot="1">
      <c r="B46" s="95">
        <v>0.95833333333333337</v>
      </c>
      <c r="C46" s="5" t="s">
        <v>20</v>
      </c>
      <c r="D46" s="94" t="s">
        <v>92</v>
      </c>
      <c r="E46" s="11" t="s">
        <v>193</v>
      </c>
      <c r="F46" s="74" t="s">
        <v>11</v>
      </c>
      <c r="G46" s="7"/>
      <c r="H46" s="5" t="s">
        <v>21</v>
      </c>
      <c r="I46" s="76" t="s">
        <v>58</v>
      </c>
      <c r="J46" s="6" t="s">
        <v>193</v>
      </c>
      <c r="K46" s="93" t="s">
        <v>69</v>
      </c>
    </row>
    <row r="47" spans="2:12" ht="15.75" thickBot="1">
      <c r="B47" s="106">
        <v>0.97916666666666663</v>
      </c>
      <c r="C47" s="9" t="s">
        <v>22</v>
      </c>
      <c r="D47" s="186" t="s">
        <v>103</v>
      </c>
      <c r="E47" s="10" t="s">
        <v>193</v>
      </c>
      <c r="F47" s="186" t="s">
        <v>106</v>
      </c>
      <c r="G47" s="7"/>
      <c r="H47" s="9" t="s">
        <v>81</v>
      </c>
      <c r="I47" s="186" t="s">
        <v>105</v>
      </c>
      <c r="J47" s="10" t="s">
        <v>193</v>
      </c>
      <c r="K47" s="186" t="s">
        <v>109</v>
      </c>
      <c r="L47" s="113" t="s">
        <v>197</v>
      </c>
    </row>
    <row r="53" spans="2:10" ht="16.5" thickBot="1">
      <c r="B53" s="103" t="s">
        <v>110</v>
      </c>
      <c r="E53" s="104"/>
    </row>
    <row r="54" spans="2:10" ht="15.75" thickBot="1">
      <c r="E54" s="104" t="s">
        <v>111</v>
      </c>
      <c r="F54" s="104"/>
      <c r="I54" s="73" t="s">
        <v>6</v>
      </c>
      <c r="J54" t="s">
        <v>109</v>
      </c>
    </row>
    <row r="55" spans="2:10" ht="15.75" thickBot="1">
      <c r="E55" s="104" t="s">
        <v>112</v>
      </c>
      <c r="F55" s="104"/>
      <c r="I55" s="93" t="s">
        <v>69</v>
      </c>
      <c r="J55" t="s">
        <v>107</v>
      </c>
    </row>
    <row r="56" spans="2:10" ht="15.75" thickBot="1">
      <c r="E56" s="104" t="s">
        <v>113</v>
      </c>
      <c r="F56" s="104" t="s">
        <v>114</v>
      </c>
      <c r="I56" s="76" t="s">
        <v>58</v>
      </c>
      <c r="J56" t="s">
        <v>108</v>
      </c>
    </row>
    <row r="57" spans="2:10" ht="15.75" thickBot="1">
      <c r="E57" s="104" t="s">
        <v>115</v>
      </c>
      <c r="F57" s="104"/>
      <c r="I57" s="72" t="s">
        <v>8</v>
      </c>
      <c r="J57" t="s">
        <v>102</v>
      </c>
    </row>
    <row r="58" spans="2:10" ht="15.75" thickBot="1">
      <c r="E58" s="104" t="s">
        <v>116</v>
      </c>
      <c r="F58" s="104"/>
      <c r="I58" s="75" t="s">
        <v>62</v>
      </c>
      <c r="J58" t="s">
        <v>103</v>
      </c>
    </row>
    <row r="59" spans="2:10" ht="15.75" thickBot="1">
      <c r="E59" s="105" t="s">
        <v>117</v>
      </c>
      <c r="F59" s="104"/>
      <c r="I59" s="74" t="s">
        <v>11</v>
      </c>
      <c r="J59" t="s">
        <v>104</v>
      </c>
    </row>
    <row r="60" spans="2:10" ht="15.75" thickBot="1">
      <c r="E60" s="104" t="s">
        <v>118</v>
      </c>
      <c r="F60" s="104"/>
      <c r="I60" s="91" t="s">
        <v>66</v>
      </c>
      <c r="J60" t="s">
        <v>105</v>
      </c>
    </row>
    <row r="61" spans="2:10" ht="15.75" thickBot="1">
      <c r="E61" s="105" t="s">
        <v>119</v>
      </c>
      <c r="F61" s="104"/>
      <c r="I61" s="94" t="s">
        <v>92</v>
      </c>
      <c r="J61" t="s">
        <v>106</v>
      </c>
    </row>
    <row r="62" spans="2:10">
      <c r="E62" s="104" t="s">
        <v>120</v>
      </c>
      <c r="F62" s="104"/>
    </row>
    <row r="63" spans="2:10">
      <c r="E63" s="105" t="s">
        <v>121</v>
      </c>
      <c r="F63" s="104"/>
    </row>
    <row r="64" spans="2:10">
      <c r="E64" s="104" t="s">
        <v>122</v>
      </c>
      <c r="F64" s="104"/>
    </row>
    <row r="65" spans="5:6">
      <c r="E65" s="105" t="s">
        <v>123</v>
      </c>
      <c r="F65" s="104"/>
    </row>
    <row r="66" spans="5:6">
      <c r="E66" s="104" t="s">
        <v>124</v>
      </c>
      <c r="F66" s="104"/>
    </row>
    <row r="67" spans="5:6">
      <c r="E67" s="105" t="s">
        <v>125</v>
      </c>
      <c r="F67" s="104"/>
    </row>
    <row r="68" spans="5:6">
      <c r="E68" s="104" t="s">
        <v>126</v>
      </c>
      <c r="F68" s="104" t="s">
        <v>127</v>
      </c>
    </row>
  </sheetData>
  <mergeCells count="7">
    <mergeCell ref="B33:K33"/>
    <mergeCell ref="B34:C34"/>
    <mergeCell ref="B2:K2"/>
    <mergeCell ref="B3:K3"/>
    <mergeCell ref="B4:C4"/>
    <mergeCell ref="B17:K17"/>
    <mergeCell ref="B18:C18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47"/>
  <sheetViews>
    <sheetView workbookViewId="0">
      <pane xSplit="12" ySplit="1" topLeftCell="Y2" activePane="bottomRight" state="frozen"/>
      <selection pane="topRight" activeCell="M1" sqref="M1"/>
      <selection pane="bottomLeft" activeCell="A2" sqref="A2"/>
      <selection pane="bottomRight" activeCell="AD42" sqref="AD42"/>
    </sheetView>
  </sheetViews>
  <sheetFormatPr defaultRowHeight="12.75"/>
  <cols>
    <col min="1" max="1" width="4.5703125" style="61" customWidth="1"/>
    <col min="2" max="2" width="12.5703125" style="39" customWidth="1"/>
    <col min="3" max="3" width="8.42578125" style="39" customWidth="1"/>
    <col min="4" max="44" width="3.7109375" style="39" customWidth="1"/>
    <col min="45" max="45" width="4.42578125" style="39" customWidth="1"/>
    <col min="46" max="46" width="7.7109375" style="39" customWidth="1"/>
    <col min="47" max="47" width="9.140625" style="39"/>
    <col min="48" max="48" width="6.42578125" style="39" customWidth="1"/>
    <col min="49" max="49" width="6.5703125" style="39" customWidth="1"/>
    <col min="50" max="16384" width="9.140625" style="39"/>
  </cols>
  <sheetData>
    <row r="1" spans="1:49" ht="15.75" customHeight="1">
      <c r="A1" s="174" t="s">
        <v>23</v>
      </c>
      <c r="B1" s="176" t="s">
        <v>41</v>
      </c>
      <c r="C1" s="178" t="s">
        <v>42</v>
      </c>
      <c r="D1" s="180" t="s">
        <v>57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2"/>
    </row>
    <row r="2" spans="1:49" ht="18" customHeight="1" thickBot="1">
      <c r="A2" s="175"/>
      <c r="B2" s="177"/>
      <c r="C2" s="179"/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151">
        <v>7</v>
      </c>
      <c r="K2" s="147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151">
        <v>14</v>
      </c>
      <c r="R2" s="147">
        <v>15</v>
      </c>
      <c r="S2" s="40">
        <v>16</v>
      </c>
      <c r="T2" s="40">
        <v>17</v>
      </c>
      <c r="U2" s="40">
        <v>18</v>
      </c>
      <c r="V2" s="40">
        <v>19</v>
      </c>
      <c r="W2" s="41">
        <v>20</v>
      </c>
      <c r="X2" s="151">
        <v>21</v>
      </c>
      <c r="Y2" s="227">
        <v>22</v>
      </c>
      <c r="Z2" s="41">
        <v>23</v>
      </c>
      <c r="AA2" s="41">
        <v>24</v>
      </c>
      <c r="AB2" s="41">
        <v>25</v>
      </c>
      <c r="AC2" s="41">
        <v>26</v>
      </c>
      <c r="AD2" s="41">
        <v>27</v>
      </c>
      <c r="AE2" s="41">
        <v>28</v>
      </c>
      <c r="AF2" s="41">
        <v>29</v>
      </c>
      <c r="AG2" s="41">
        <v>30</v>
      </c>
      <c r="AH2" s="41">
        <v>31</v>
      </c>
      <c r="AI2" s="41">
        <v>32</v>
      </c>
      <c r="AJ2" s="41">
        <v>33</v>
      </c>
      <c r="AK2" s="41">
        <v>34</v>
      </c>
      <c r="AL2" s="41">
        <v>35</v>
      </c>
      <c r="AM2" s="41">
        <v>36</v>
      </c>
      <c r="AN2" s="41">
        <v>37</v>
      </c>
      <c r="AO2" s="41">
        <v>38</v>
      </c>
      <c r="AP2" s="41">
        <v>39</v>
      </c>
      <c r="AQ2" s="41">
        <v>40</v>
      </c>
      <c r="AR2" s="41"/>
      <c r="AS2" s="42" t="s">
        <v>43</v>
      </c>
      <c r="AT2" s="43" t="s">
        <v>44</v>
      </c>
      <c r="AU2" s="44" t="s">
        <v>27</v>
      </c>
      <c r="AV2" s="45" t="s">
        <v>45</v>
      </c>
      <c r="AW2" s="46" t="s">
        <v>46</v>
      </c>
    </row>
    <row r="3" spans="1:49" ht="15" thickTop="1">
      <c r="A3" s="78">
        <v>1</v>
      </c>
      <c r="B3" s="60" t="s">
        <v>72</v>
      </c>
      <c r="C3" s="49" t="s">
        <v>69</v>
      </c>
      <c r="D3" s="50">
        <v>150</v>
      </c>
      <c r="E3" s="50"/>
      <c r="F3" s="50">
        <v>160</v>
      </c>
      <c r="G3" s="50"/>
      <c r="H3" s="50">
        <v>162</v>
      </c>
      <c r="I3" s="50">
        <v>166</v>
      </c>
      <c r="J3" s="153">
        <v>158</v>
      </c>
      <c r="K3" s="149">
        <v>200</v>
      </c>
      <c r="L3" s="50">
        <v>125</v>
      </c>
      <c r="M3" s="50">
        <v>160</v>
      </c>
      <c r="N3" s="50"/>
      <c r="O3" s="50"/>
      <c r="P3" s="50"/>
      <c r="Q3" s="153"/>
      <c r="R3" s="149"/>
      <c r="S3" s="50"/>
      <c r="T3" s="50"/>
      <c r="U3" s="50"/>
      <c r="V3" s="51"/>
      <c r="W3" s="51"/>
      <c r="X3" s="215"/>
      <c r="Y3" s="53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135"/>
      <c r="AL3" s="51"/>
      <c r="AM3" s="51"/>
      <c r="AN3" s="51"/>
      <c r="AO3" s="51"/>
      <c r="AP3" s="51"/>
      <c r="AQ3" s="51"/>
      <c r="AR3" s="51"/>
      <c r="AS3" s="88">
        <f>COUNTA(D3:AR3)</f>
        <v>8</v>
      </c>
      <c r="AT3" s="51">
        <f>SUM(D3:AR3)</f>
        <v>1281</v>
      </c>
      <c r="AU3" s="52">
        <f>AT3/AS3</f>
        <v>160.125</v>
      </c>
      <c r="AV3" s="90">
        <f>MAX(D3:AR3)</f>
        <v>200</v>
      </c>
      <c r="AW3" s="54">
        <f>MIN(D3:AR3)</f>
        <v>125</v>
      </c>
    </row>
    <row r="4" spans="1:49" ht="14.25">
      <c r="A4" s="47">
        <v>2</v>
      </c>
      <c r="B4" s="48" t="s">
        <v>47</v>
      </c>
      <c r="C4" s="49" t="s">
        <v>58</v>
      </c>
      <c r="D4" s="50">
        <v>136</v>
      </c>
      <c r="E4" s="50"/>
      <c r="F4" s="50"/>
      <c r="G4" s="50">
        <v>161</v>
      </c>
      <c r="H4" s="50">
        <v>157</v>
      </c>
      <c r="I4" s="50">
        <v>148</v>
      </c>
      <c r="J4" s="153">
        <v>146</v>
      </c>
      <c r="K4" s="149"/>
      <c r="L4" s="50">
        <v>155</v>
      </c>
      <c r="M4" s="50">
        <v>163</v>
      </c>
      <c r="N4" s="50"/>
      <c r="O4" s="50"/>
      <c r="P4" s="50"/>
      <c r="Q4" s="153"/>
      <c r="R4" s="149"/>
      <c r="S4" s="50"/>
      <c r="T4" s="50"/>
      <c r="U4" s="50"/>
      <c r="V4" s="51"/>
      <c r="W4" s="51"/>
      <c r="X4" s="215"/>
      <c r="Y4" s="53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88">
        <f>COUNTA(D4:AR4)</f>
        <v>7</v>
      </c>
      <c r="AT4" s="51">
        <f>SUM(D4:AR4)</f>
        <v>1066</v>
      </c>
      <c r="AU4" s="52">
        <f>AT4/AS4</f>
        <v>152.28571428571428</v>
      </c>
      <c r="AV4" s="53">
        <f>MAX(D4:AR4)</f>
        <v>163</v>
      </c>
      <c r="AW4" s="54">
        <f>MIN(D4:AR4)</f>
        <v>136</v>
      </c>
    </row>
    <row r="5" spans="1:49" ht="14.25">
      <c r="A5" s="47">
        <v>3</v>
      </c>
      <c r="B5" s="55" t="s">
        <v>68</v>
      </c>
      <c r="C5" s="56" t="s">
        <v>66</v>
      </c>
      <c r="D5" s="50">
        <v>111</v>
      </c>
      <c r="E5" s="50">
        <v>150</v>
      </c>
      <c r="F5" s="50">
        <v>169</v>
      </c>
      <c r="G5" s="77">
        <v>191</v>
      </c>
      <c r="H5" s="50">
        <v>153</v>
      </c>
      <c r="I5" s="50">
        <v>153</v>
      </c>
      <c r="J5" s="153">
        <v>159</v>
      </c>
      <c r="K5" s="149">
        <v>125</v>
      </c>
      <c r="L5" s="50">
        <v>157</v>
      </c>
      <c r="M5" s="50">
        <v>142</v>
      </c>
      <c r="N5" s="50">
        <v>146</v>
      </c>
      <c r="O5" s="50"/>
      <c r="P5" s="50"/>
      <c r="Q5" s="153"/>
      <c r="R5" s="149"/>
      <c r="S5" s="50"/>
      <c r="T5" s="50"/>
      <c r="U5" s="50"/>
      <c r="V5" s="51"/>
      <c r="W5" s="51"/>
      <c r="X5" s="215"/>
      <c r="Y5" s="53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88">
        <f>COUNTA(D5:AR5)</f>
        <v>11</v>
      </c>
      <c r="AT5" s="51">
        <f>SUM(D5:AR5)</f>
        <v>1656</v>
      </c>
      <c r="AU5" s="52">
        <f>AT5/AS5</f>
        <v>150.54545454545453</v>
      </c>
      <c r="AV5" s="90">
        <f>MAX(D5:AR5)</f>
        <v>191</v>
      </c>
      <c r="AW5" s="54">
        <f>MIN(D5:AR5)</f>
        <v>111</v>
      </c>
    </row>
    <row r="6" spans="1:49" ht="14.25">
      <c r="A6" s="47">
        <v>4</v>
      </c>
      <c r="B6" s="48" t="s">
        <v>71</v>
      </c>
      <c r="C6" s="49" t="s">
        <v>69</v>
      </c>
      <c r="D6" s="50">
        <v>150</v>
      </c>
      <c r="E6" s="50"/>
      <c r="F6" s="50">
        <v>158</v>
      </c>
      <c r="G6" s="50">
        <v>132</v>
      </c>
      <c r="H6" s="50">
        <v>156</v>
      </c>
      <c r="I6" s="50">
        <v>112</v>
      </c>
      <c r="J6" s="153">
        <v>154</v>
      </c>
      <c r="K6" s="149"/>
      <c r="L6" s="50">
        <v>140</v>
      </c>
      <c r="M6" s="50">
        <v>165</v>
      </c>
      <c r="N6" s="50">
        <v>175</v>
      </c>
      <c r="O6" s="50"/>
      <c r="P6" s="50"/>
      <c r="Q6" s="153"/>
      <c r="R6" s="149"/>
      <c r="S6" s="50"/>
      <c r="T6" s="50"/>
      <c r="U6" s="50"/>
      <c r="V6" s="51"/>
      <c r="W6" s="51"/>
      <c r="X6" s="215"/>
      <c r="Y6" s="53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88">
        <f>COUNTA(D6:AR6)</f>
        <v>9</v>
      </c>
      <c r="AT6" s="51">
        <f>SUM(D6:AR6)</f>
        <v>1342</v>
      </c>
      <c r="AU6" s="52">
        <f>AT6/AS6</f>
        <v>149.11111111111111</v>
      </c>
      <c r="AV6" s="53">
        <f>MAX(D6:AR6)</f>
        <v>175</v>
      </c>
      <c r="AW6" s="54">
        <f>MIN(D6:AR6)</f>
        <v>112</v>
      </c>
    </row>
    <row r="7" spans="1:49" ht="14.25">
      <c r="A7" s="47">
        <v>5</v>
      </c>
      <c r="B7" s="48" t="s">
        <v>70</v>
      </c>
      <c r="C7" s="49" t="s">
        <v>69</v>
      </c>
      <c r="D7" s="50"/>
      <c r="E7" s="50">
        <v>135</v>
      </c>
      <c r="F7" s="50">
        <v>123</v>
      </c>
      <c r="G7" s="50">
        <v>133</v>
      </c>
      <c r="H7" s="50">
        <v>180</v>
      </c>
      <c r="I7" s="50">
        <v>128</v>
      </c>
      <c r="J7" s="153">
        <v>147</v>
      </c>
      <c r="K7" s="149">
        <v>139</v>
      </c>
      <c r="L7" s="50"/>
      <c r="M7" s="50">
        <v>155</v>
      </c>
      <c r="N7" s="50">
        <v>169</v>
      </c>
      <c r="O7" s="50"/>
      <c r="P7" s="50"/>
      <c r="Q7" s="153"/>
      <c r="R7" s="149"/>
      <c r="S7" s="50"/>
      <c r="T7" s="50"/>
      <c r="U7" s="50"/>
      <c r="V7" s="51"/>
      <c r="W7" s="51"/>
      <c r="X7" s="215"/>
      <c r="Y7" s="53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88">
        <f>COUNTA(D7:AR7)</f>
        <v>9</v>
      </c>
      <c r="AT7" s="51">
        <f>SUM(D7:AR7)</f>
        <v>1309</v>
      </c>
      <c r="AU7" s="52">
        <f>AT7/AS7</f>
        <v>145.44444444444446</v>
      </c>
      <c r="AV7" s="53">
        <f>MAX(D7:AR7)</f>
        <v>180</v>
      </c>
      <c r="AW7" s="54">
        <f>MIN(D7:AR7)</f>
        <v>123</v>
      </c>
    </row>
    <row r="8" spans="1:49" ht="14.25">
      <c r="A8" s="47">
        <v>6</v>
      </c>
      <c r="B8" s="48" t="s">
        <v>49</v>
      </c>
      <c r="C8" s="49" t="s">
        <v>58</v>
      </c>
      <c r="D8" s="50">
        <v>125</v>
      </c>
      <c r="E8" s="50"/>
      <c r="F8" s="50">
        <v>158</v>
      </c>
      <c r="G8" s="50">
        <v>146</v>
      </c>
      <c r="H8" s="50"/>
      <c r="I8" s="50">
        <v>123</v>
      </c>
      <c r="J8" s="153"/>
      <c r="K8" s="149">
        <v>137</v>
      </c>
      <c r="L8" s="50"/>
      <c r="M8" s="50">
        <v>171</v>
      </c>
      <c r="N8" s="50">
        <v>156</v>
      </c>
      <c r="O8" s="50"/>
      <c r="P8" s="50"/>
      <c r="Q8" s="153"/>
      <c r="R8" s="149"/>
      <c r="S8" s="50"/>
      <c r="T8" s="50"/>
      <c r="U8" s="50"/>
      <c r="V8" s="51"/>
      <c r="W8" s="51"/>
      <c r="X8" s="230"/>
      <c r="Y8" s="53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88">
        <f>COUNTA(D8:AR8)</f>
        <v>7</v>
      </c>
      <c r="AT8" s="51">
        <f>SUM(D8:AR8)</f>
        <v>1016</v>
      </c>
      <c r="AU8" s="52">
        <f>AT8/AS8</f>
        <v>145.14285714285714</v>
      </c>
      <c r="AV8" s="53">
        <f>MAX(D8:AR8)</f>
        <v>171</v>
      </c>
      <c r="AW8" s="54">
        <f>MIN(D8:AR8)</f>
        <v>123</v>
      </c>
    </row>
    <row r="9" spans="1:49" ht="14.25">
      <c r="A9" s="47">
        <v>7</v>
      </c>
      <c r="B9" s="48" t="s">
        <v>164</v>
      </c>
      <c r="C9" s="49" t="s">
        <v>66</v>
      </c>
      <c r="D9" s="50">
        <v>155</v>
      </c>
      <c r="E9" s="50">
        <v>136</v>
      </c>
      <c r="F9" s="50">
        <v>162</v>
      </c>
      <c r="G9" s="50">
        <v>177</v>
      </c>
      <c r="H9" s="50">
        <v>146</v>
      </c>
      <c r="I9" s="50">
        <v>163</v>
      </c>
      <c r="J9" s="153">
        <v>137</v>
      </c>
      <c r="K9" s="149">
        <v>123</v>
      </c>
      <c r="L9" s="50">
        <v>143</v>
      </c>
      <c r="M9" s="50">
        <v>118</v>
      </c>
      <c r="N9" s="50">
        <v>134</v>
      </c>
      <c r="O9" s="50"/>
      <c r="P9" s="50"/>
      <c r="Q9" s="153"/>
      <c r="R9" s="149"/>
      <c r="S9" s="50"/>
      <c r="T9" s="50"/>
      <c r="U9" s="50"/>
      <c r="V9" s="51"/>
      <c r="W9" s="51"/>
      <c r="X9" s="215"/>
      <c r="Y9" s="53"/>
      <c r="Z9" s="51"/>
      <c r="AA9" s="51"/>
      <c r="AB9" s="70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88">
        <f>COUNTA(D9:AR9)</f>
        <v>11</v>
      </c>
      <c r="AT9" s="51">
        <f>SUM(D9:AR9)</f>
        <v>1594</v>
      </c>
      <c r="AU9" s="52">
        <f>AT9/AS9</f>
        <v>144.90909090909091</v>
      </c>
      <c r="AV9" s="53">
        <f>MAX(D9:AR9)</f>
        <v>177</v>
      </c>
      <c r="AW9" s="54">
        <f>MIN(D9:AR9)</f>
        <v>118</v>
      </c>
    </row>
    <row r="10" spans="1:49" ht="14.25">
      <c r="A10" s="47">
        <v>8</v>
      </c>
      <c r="B10" s="48" t="s">
        <v>202</v>
      </c>
      <c r="C10" s="49" t="s">
        <v>8</v>
      </c>
      <c r="D10" s="50"/>
      <c r="E10" s="50"/>
      <c r="F10" s="50">
        <v>150</v>
      </c>
      <c r="G10" s="50">
        <v>144</v>
      </c>
      <c r="H10" s="50">
        <v>170</v>
      </c>
      <c r="I10" s="50">
        <v>128</v>
      </c>
      <c r="J10" s="153">
        <v>144</v>
      </c>
      <c r="K10" s="149">
        <v>125</v>
      </c>
      <c r="L10" s="50">
        <v>155</v>
      </c>
      <c r="M10" s="50">
        <v>160</v>
      </c>
      <c r="N10" s="50">
        <v>113</v>
      </c>
      <c r="O10" s="50">
        <v>153</v>
      </c>
      <c r="P10" s="50"/>
      <c r="Q10" s="153"/>
      <c r="R10" s="149"/>
      <c r="S10" s="50"/>
      <c r="T10" s="136"/>
      <c r="U10" s="50"/>
      <c r="V10" s="137"/>
      <c r="W10" s="137"/>
      <c r="X10" s="231"/>
      <c r="Y10" s="228"/>
      <c r="Z10" s="137"/>
      <c r="AA10" s="138"/>
      <c r="AB10" s="51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7"/>
      <c r="AS10" s="88">
        <f>COUNTA(D10:AR10)</f>
        <v>10</v>
      </c>
      <c r="AT10" s="51">
        <f>SUM(D10:AR10)</f>
        <v>1442</v>
      </c>
      <c r="AU10" s="52">
        <f>AT10/AS10</f>
        <v>144.19999999999999</v>
      </c>
      <c r="AV10" s="53">
        <f>MAX(D10:AR10)</f>
        <v>170</v>
      </c>
      <c r="AW10" s="54">
        <f>MIN(D10:AR10)</f>
        <v>113</v>
      </c>
    </row>
    <row r="11" spans="1:49" ht="14.25">
      <c r="A11" s="47">
        <v>9</v>
      </c>
      <c r="B11" s="48" t="s">
        <v>161</v>
      </c>
      <c r="C11" s="49" t="s">
        <v>8</v>
      </c>
      <c r="D11" s="50">
        <v>137</v>
      </c>
      <c r="E11" s="50">
        <v>138</v>
      </c>
      <c r="F11" s="50">
        <v>168</v>
      </c>
      <c r="G11" s="50">
        <v>162</v>
      </c>
      <c r="H11" s="50">
        <v>152</v>
      </c>
      <c r="I11" s="50">
        <v>140</v>
      </c>
      <c r="J11" s="153">
        <v>127</v>
      </c>
      <c r="K11" s="149">
        <v>174</v>
      </c>
      <c r="L11" s="50">
        <v>130</v>
      </c>
      <c r="M11" s="50">
        <v>127</v>
      </c>
      <c r="N11" s="50">
        <v>144</v>
      </c>
      <c r="O11" s="50">
        <v>131</v>
      </c>
      <c r="P11" s="50"/>
      <c r="Q11" s="153"/>
      <c r="R11" s="149"/>
      <c r="S11" s="50"/>
      <c r="T11" s="50"/>
      <c r="U11" s="50"/>
      <c r="V11" s="51"/>
      <c r="W11" s="51"/>
      <c r="X11" s="215"/>
      <c r="Y11" s="53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88">
        <f>COUNTA(D11:AR11)</f>
        <v>12</v>
      </c>
      <c r="AT11" s="51">
        <f>SUM(D11:AR11)</f>
        <v>1730</v>
      </c>
      <c r="AU11" s="52">
        <f>AT11/AS11</f>
        <v>144.16666666666666</v>
      </c>
      <c r="AV11" s="53">
        <f>MAX(D11:AR11)</f>
        <v>174</v>
      </c>
      <c r="AW11" s="54">
        <f>MIN(D11:AR11)</f>
        <v>127</v>
      </c>
    </row>
    <row r="12" spans="1:49" ht="14.25">
      <c r="A12" s="47">
        <v>10</v>
      </c>
      <c r="B12" s="48" t="s">
        <v>157</v>
      </c>
      <c r="C12" s="49" t="s">
        <v>58</v>
      </c>
      <c r="D12" s="50">
        <v>123</v>
      </c>
      <c r="E12" s="50">
        <v>122</v>
      </c>
      <c r="F12" s="50"/>
      <c r="G12" s="50"/>
      <c r="H12" s="50">
        <v>141</v>
      </c>
      <c r="I12" s="50"/>
      <c r="J12" s="153">
        <v>158</v>
      </c>
      <c r="K12" s="149">
        <v>139</v>
      </c>
      <c r="L12" s="50"/>
      <c r="M12" s="50">
        <v>167</v>
      </c>
      <c r="N12" s="50"/>
      <c r="O12" s="50"/>
      <c r="P12" s="50"/>
      <c r="Q12" s="153"/>
      <c r="R12" s="149"/>
      <c r="S12" s="50"/>
      <c r="T12" s="50"/>
      <c r="U12" s="50"/>
      <c r="V12" s="51"/>
      <c r="W12" s="51"/>
      <c r="X12" s="215"/>
      <c r="Y12" s="53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88">
        <f>COUNTA(D12:AR12)</f>
        <v>6</v>
      </c>
      <c r="AT12" s="51">
        <f>SUM(D12:AR12)</f>
        <v>850</v>
      </c>
      <c r="AU12" s="52">
        <f>AT12/AS12</f>
        <v>141.66666666666666</v>
      </c>
      <c r="AV12" s="53">
        <f>MAX(D12:AR12)</f>
        <v>167</v>
      </c>
      <c r="AW12" s="54">
        <f>MIN(D12:AR12)</f>
        <v>122</v>
      </c>
    </row>
    <row r="13" spans="1:49" ht="14.25">
      <c r="A13" s="47">
        <v>11</v>
      </c>
      <c r="B13" s="48" t="s">
        <v>153</v>
      </c>
      <c r="C13" s="49" t="s">
        <v>8</v>
      </c>
      <c r="D13" s="50">
        <v>144</v>
      </c>
      <c r="E13" s="50">
        <v>137</v>
      </c>
      <c r="F13" s="50"/>
      <c r="G13" s="50"/>
      <c r="H13" s="50"/>
      <c r="I13" s="50"/>
      <c r="J13" s="153"/>
      <c r="K13" s="149"/>
      <c r="L13" s="50"/>
      <c r="M13" s="50"/>
      <c r="N13" s="50"/>
      <c r="O13" s="50"/>
      <c r="P13" s="50"/>
      <c r="Q13" s="153"/>
      <c r="R13" s="149"/>
      <c r="S13" s="50"/>
      <c r="T13" s="50"/>
      <c r="U13" s="50"/>
      <c r="V13" s="51"/>
      <c r="W13" s="51"/>
      <c r="X13" s="215"/>
      <c r="Y13" s="53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88">
        <f>COUNTA(D13:AR13)</f>
        <v>2</v>
      </c>
      <c r="AT13" s="51">
        <f>SUM(D13:AR13)</f>
        <v>281</v>
      </c>
      <c r="AU13" s="52">
        <f>AT13/AS13</f>
        <v>140.5</v>
      </c>
      <c r="AV13" s="53">
        <f>MAX(D13:AR13)</f>
        <v>144</v>
      </c>
      <c r="AW13" s="54">
        <f>MIN(D13:AR13)</f>
        <v>137</v>
      </c>
    </row>
    <row r="14" spans="1:49" ht="14.25">
      <c r="A14" s="47">
        <v>12</v>
      </c>
      <c r="B14" s="48" t="s">
        <v>50</v>
      </c>
      <c r="C14" s="49" t="s">
        <v>8</v>
      </c>
      <c r="D14" s="50">
        <v>142</v>
      </c>
      <c r="E14" s="50">
        <v>114</v>
      </c>
      <c r="F14" s="50">
        <v>128</v>
      </c>
      <c r="G14" s="50">
        <v>166</v>
      </c>
      <c r="H14" s="50">
        <v>145</v>
      </c>
      <c r="I14" s="50">
        <v>104</v>
      </c>
      <c r="J14" s="153">
        <v>140</v>
      </c>
      <c r="K14" s="149">
        <v>180</v>
      </c>
      <c r="L14" s="50">
        <v>143</v>
      </c>
      <c r="M14" s="50">
        <v>145</v>
      </c>
      <c r="N14" s="50">
        <v>140</v>
      </c>
      <c r="O14" s="50">
        <v>103</v>
      </c>
      <c r="P14" s="50"/>
      <c r="Q14" s="153"/>
      <c r="R14" s="149"/>
      <c r="S14" s="50"/>
      <c r="T14" s="50"/>
      <c r="U14" s="50"/>
      <c r="V14" s="51"/>
      <c r="W14" s="51"/>
      <c r="X14" s="215"/>
      <c r="Y14" s="53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88">
        <f>COUNTA(D14:AR14)</f>
        <v>12</v>
      </c>
      <c r="AT14" s="51">
        <f>SUM(D14:AR14)</f>
        <v>1650</v>
      </c>
      <c r="AU14" s="52">
        <f>AT14/AS14</f>
        <v>137.5</v>
      </c>
      <c r="AV14" s="53">
        <f>MAX(D14:AR14)</f>
        <v>180</v>
      </c>
      <c r="AW14" s="54">
        <f>MIN(D14:AR14)</f>
        <v>103</v>
      </c>
    </row>
    <row r="15" spans="1:49" ht="13.5" customHeight="1">
      <c r="A15" s="47">
        <v>13</v>
      </c>
      <c r="B15" s="48" t="s">
        <v>52</v>
      </c>
      <c r="C15" s="49" t="s">
        <v>58</v>
      </c>
      <c r="D15" s="50"/>
      <c r="E15" s="50">
        <v>173</v>
      </c>
      <c r="F15" s="50">
        <v>159</v>
      </c>
      <c r="G15" s="50">
        <v>133</v>
      </c>
      <c r="H15" s="50"/>
      <c r="I15" s="50">
        <v>138</v>
      </c>
      <c r="J15" s="153">
        <v>93</v>
      </c>
      <c r="K15" s="149"/>
      <c r="L15" s="50">
        <v>143</v>
      </c>
      <c r="M15" s="50"/>
      <c r="N15" s="50">
        <v>123</v>
      </c>
      <c r="O15" s="50"/>
      <c r="P15" s="50"/>
      <c r="Q15" s="153"/>
      <c r="R15" s="149"/>
      <c r="S15" s="50"/>
      <c r="T15" s="50"/>
      <c r="U15" s="50"/>
      <c r="V15" s="51"/>
      <c r="W15" s="51"/>
      <c r="X15" s="215"/>
      <c r="Y15" s="53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88">
        <f>COUNTA(D15:AR15)</f>
        <v>7</v>
      </c>
      <c r="AT15" s="51">
        <f>SUM(D15:AR15)</f>
        <v>962</v>
      </c>
      <c r="AU15" s="52">
        <f>AT15/AS15</f>
        <v>137.42857142857142</v>
      </c>
      <c r="AV15" s="53">
        <f>MAX(D15:AR15)</f>
        <v>173</v>
      </c>
      <c r="AW15" s="54">
        <f>MIN(D15:AR15)</f>
        <v>93</v>
      </c>
    </row>
    <row r="16" spans="1:49" ht="14.25">
      <c r="A16" s="47">
        <v>14</v>
      </c>
      <c r="B16" s="60" t="s">
        <v>63</v>
      </c>
      <c r="C16" s="49" t="s">
        <v>62</v>
      </c>
      <c r="D16" s="50">
        <v>139</v>
      </c>
      <c r="E16" s="50"/>
      <c r="F16" s="50">
        <v>121</v>
      </c>
      <c r="G16" s="50">
        <v>126</v>
      </c>
      <c r="H16" s="50">
        <v>124</v>
      </c>
      <c r="I16" s="50"/>
      <c r="J16" s="153">
        <v>102</v>
      </c>
      <c r="K16" s="149">
        <v>179</v>
      </c>
      <c r="L16" s="50"/>
      <c r="M16" s="50">
        <v>120</v>
      </c>
      <c r="N16" s="50">
        <v>133</v>
      </c>
      <c r="O16" s="50">
        <v>159</v>
      </c>
      <c r="P16" s="50"/>
      <c r="Q16" s="153"/>
      <c r="R16" s="149"/>
      <c r="S16" s="50"/>
      <c r="T16" s="50"/>
      <c r="U16" s="50"/>
      <c r="V16" s="51"/>
      <c r="W16" s="51"/>
      <c r="X16" s="215"/>
      <c r="Y16" s="53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88">
        <f>COUNTA(D16:AR16)</f>
        <v>9</v>
      </c>
      <c r="AT16" s="51">
        <f>SUM(D16:AR16)</f>
        <v>1203</v>
      </c>
      <c r="AU16" s="52">
        <f>AT16/AS16</f>
        <v>133.66666666666666</v>
      </c>
      <c r="AV16" s="53">
        <f>MAX(D16:AR16)</f>
        <v>179</v>
      </c>
      <c r="AW16" s="54">
        <f>MIN(D16:AR16)</f>
        <v>102</v>
      </c>
    </row>
    <row r="17" spans="1:50" ht="14.25">
      <c r="A17" s="47">
        <v>15</v>
      </c>
      <c r="B17" s="48" t="s">
        <v>67</v>
      </c>
      <c r="C17" s="49" t="s">
        <v>6</v>
      </c>
      <c r="D17" s="50"/>
      <c r="E17" s="50"/>
      <c r="F17" s="50"/>
      <c r="G17" s="50">
        <v>112</v>
      </c>
      <c r="H17" s="50">
        <v>146</v>
      </c>
      <c r="I17" s="50">
        <v>134</v>
      </c>
      <c r="J17" s="153"/>
      <c r="K17" s="149"/>
      <c r="L17" s="50">
        <v>167</v>
      </c>
      <c r="M17" s="50">
        <v>100</v>
      </c>
      <c r="N17" s="50">
        <v>133</v>
      </c>
      <c r="O17" s="50"/>
      <c r="P17" s="50"/>
      <c r="Q17" s="153"/>
      <c r="R17" s="149"/>
      <c r="S17" s="50"/>
      <c r="T17" s="50"/>
      <c r="U17" s="50"/>
      <c r="V17" s="51"/>
      <c r="W17" s="51"/>
      <c r="X17" s="215"/>
      <c r="Y17" s="53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88">
        <f>COUNTA(D17:AR17)</f>
        <v>6</v>
      </c>
      <c r="AT17" s="51">
        <f>SUM(D17:AR17)</f>
        <v>792</v>
      </c>
      <c r="AU17" s="52">
        <f>AT17/AS17</f>
        <v>132</v>
      </c>
      <c r="AV17" s="53">
        <f>MAX(D17:AR17)</f>
        <v>167</v>
      </c>
      <c r="AW17" s="54">
        <f>MIN(D17:AR17)</f>
        <v>100</v>
      </c>
    </row>
    <row r="18" spans="1:50" ht="14.25">
      <c r="A18" s="47">
        <v>16</v>
      </c>
      <c r="B18" s="48" t="s">
        <v>201</v>
      </c>
      <c r="C18" s="49" t="s">
        <v>92</v>
      </c>
      <c r="D18" s="50">
        <v>168</v>
      </c>
      <c r="E18" s="50">
        <v>109</v>
      </c>
      <c r="F18" s="50">
        <v>125</v>
      </c>
      <c r="G18" s="50">
        <v>105</v>
      </c>
      <c r="H18" s="50">
        <v>118</v>
      </c>
      <c r="I18" s="50">
        <v>116</v>
      </c>
      <c r="J18" s="153">
        <v>151</v>
      </c>
      <c r="K18" s="149">
        <v>106</v>
      </c>
      <c r="L18" s="50"/>
      <c r="M18" s="50">
        <v>144</v>
      </c>
      <c r="N18" s="50">
        <v>155</v>
      </c>
      <c r="O18" s="50">
        <v>142</v>
      </c>
      <c r="P18" s="50"/>
      <c r="Q18" s="153"/>
      <c r="R18" s="149"/>
      <c r="S18" s="50"/>
      <c r="T18" s="50"/>
      <c r="U18" s="50"/>
      <c r="V18" s="51"/>
      <c r="W18" s="51"/>
      <c r="X18" s="215"/>
      <c r="Y18" s="53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88">
        <f>COUNTA(D18:AR18)</f>
        <v>11</v>
      </c>
      <c r="AT18" s="51">
        <f>SUM(D18:AR18)</f>
        <v>1439</v>
      </c>
      <c r="AU18" s="52">
        <f>AT18/AS18</f>
        <v>130.81818181818181</v>
      </c>
      <c r="AV18" s="53">
        <f>MAX(D18:AR18)</f>
        <v>168</v>
      </c>
      <c r="AW18" s="54">
        <f>MIN(D18:AR18)</f>
        <v>105</v>
      </c>
    </row>
    <row r="19" spans="1:50" ht="14.25">
      <c r="A19" s="47">
        <v>17</v>
      </c>
      <c r="B19" s="145" t="s">
        <v>73</v>
      </c>
      <c r="C19" s="56" t="s">
        <v>69</v>
      </c>
      <c r="D19" s="57"/>
      <c r="E19" s="57">
        <v>135</v>
      </c>
      <c r="F19" s="57"/>
      <c r="G19" s="57">
        <v>120</v>
      </c>
      <c r="H19" s="57"/>
      <c r="I19" s="57"/>
      <c r="J19" s="152"/>
      <c r="K19" s="148">
        <v>137</v>
      </c>
      <c r="L19" s="57">
        <v>128</v>
      </c>
      <c r="M19" s="57"/>
      <c r="N19" s="57">
        <v>134</v>
      </c>
      <c r="O19" s="57"/>
      <c r="P19" s="57"/>
      <c r="Q19" s="152"/>
      <c r="R19" s="148"/>
      <c r="S19" s="57"/>
      <c r="T19" s="57"/>
      <c r="U19" s="57"/>
      <c r="V19" s="58"/>
      <c r="W19" s="58"/>
      <c r="X19" s="155"/>
      <c r="Y19" s="142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88">
        <f>COUNTA(D19:AR19)</f>
        <v>5</v>
      </c>
      <c r="AT19" s="51">
        <f>SUM(D19:AR19)</f>
        <v>654</v>
      </c>
      <c r="AU19" s="52">
        <f>AT19/AS19</f>
        <v>130.80000000000001</v>
      </c>
      <c r="AV19" s="53">
        <f>MAX(D19:AR19)</f>
        <v>137</v>
      </c>
      <c r="AW19" s="54">
        <f>MIN(D19:AR19)</f>
        <v>120</v>
      </c>
    </row>
    <row r="20" spans="1:50" ht="14.25">
      <c r="A20" s="47">
        <v>18</v>
      </c>
      <c r="B20" s="59" t="s">
        <v>166</v>
      </c>
      <c r="C20" s="49" t="s">
        <v>11</v>
      </c>
      <c r="D20" s="57">
        <v>105</v>
      </c>
      <c r="E20" s="57">
        <v>124</v>
      </c>
      <c r="F20" s="57">
        <v>108</v>
      </c>
      <c r="G20" s="57">
        <v>149</v>
      </c>
      <c r="H20" s="57"/>
      <c r="I20" s="57">
        <v>141</v>
      </c>
      <c r="J20" s="152">
        <v>159</v>
      </c>
      <c r="K20" s="148">
        <v>147</v>
      </c>
      <c r="L20" s="57"/>
      <c r="M20" s="57">
        <v>112</v>
      </c>
      <c r="N20" s="57"/>
      <c r="O20" s="57">
        <v>121</v>
      </c>
      <c r="P20" s="57"/>
      <c r="Q20" s="152"/>
      <c r="R20" s="148"/>
      <c r="S20" s="57"/>
      <c r="T20" s="57"/>
      <c r="U20" s="57"/>
      <c r="V20" s="58"/>
      <c r="W20" s="58"/>
      <c r="X20" s="155"/>
      <c r="Y20" s="142"/>
      <c r="Z20" s="58"/>
      <c r="AA20" s="58"/>
      <c r="AB20" s="144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88">
        <f>COUNTA(D20:AR20)</f>
        <v>9</v>
      </c>
      <c r="AT20" s="51">
        <f>SUM(D20:AR20)</f>
        <v>1166</v>
      </c>
      <c r="AU20" s="52">
        <f>AT20/AS20</f>
        <v>129.55555555555554</v>
      </c>
      <c r="AV20" s="53">
        <f>MAX(D20:AR20)</f>
        <v>159</v>
      </c>
      <c r="AW20" s="54">
        <f>MIN(D20:AR20)</f>
        <v>105</v>
      </c>
    </row>
    <row r="21" spans="1:50" ht="14.25">
      <c r="A21" s="47">
        <v>19</v>
      </c>
      <c r="B21" s="214" t="s">
        <v>162</v>
      </c>
      <c r="C21" s="56" t="s">
        <v>62</v>
      </c>
      <c r="D21" s="57">
        <v>160</v>
      </c>
      <c r="E21" s="57">
        <v>128</v>
      </c>
      <c r="F21" s="57">
        <v>100</v>
      </c>
      <c r="G21" s="57">
        <v>121</v>
      </c>
      <c r="H21" s="57">
        <v>131</v>
      </c>
      <c r="I21" s="57">
        <v>156</v>
      </c>
      <c r="J21" s="152">
        <v>105</v>
      </c>
      <c r="K21" s="148"/>
      <c r="L21" s="57">
        <v>125</v>
      </c>
      <c r="M21" s="57"/>
      <c r="N21" s="57">
        <v>115</v>
      </c>
      <c r="O21" s="57">
        <v>128</v>
      </c>
      <c r="P21" s="57"/>
      <c r="Q21" s="152"/>
      <c r="R21" s="148"/>
      <c r="S21" s="57"/>
      <c r="T21" s="57"/>
      <c r="U21" s="57"/>
      <c r="V21" s="58"/>
      <c r="W21" s="58"/>
      <c r="X21" s="155"/>
      <c r="Y21" s="142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88">
        <f>COUNTA(D21:AR21)</f>
        <v>10</v>
      </c>
      <c r="AT21" s="51">
        <f>SUM(D21:AR21)</f>
        <v>1269</v>
      </c>
      <c r="AU21" s="52">
        <f>AT21/AS21</f>
        <v>126.9</v>
      </c>
      <c r="AV21" s="53">
        <f>MAX(D21:AR21)</f>
        <v>160</v>
      </c>
      <c r="AW21" s="54">
        <f>MIN(D21:AR21)</f>
        <v>100</v>
      </c>
    </row>
    <row r="22" spans="1:50" ht="14.25">
      <c r="A22" s="47">
        <v>20</v>
      </c>
      <c r="B22" s="48" t="s">
        <v>75</v>
      </c>
      <c r="C22" s="56" t="s">
        <v>69</v>
      </c>
      <c r="D22" s="50">
        <v>132</v>
      </c>
      <c r="E22" s="50">
        <v>120</v>
      </c>
      <c r="F22" s="50"/>
      <c r="G22" s="50"/>
      <c r="H22" s="50"/>
      <c r="I22" s="50"/>
      <c r="J22" s="153"/>
      <c r="K22" s="149"/>
      <c r="L22" s="50"/>
      <c r="M22" s="50"/>
      <c r="N22" s="50"/>
      <c r="O22" s="50"/>
      <c r="P22" s="50"/>
      <c r="Q22" s="153"/>
      <c r="R22" s="149"/>
      <c r="S22" s="50"/>
      <c r="T22" s="50"/>
      <c r="U22" s="50"/>
      <c r="V22" s="51"/>
      <c r="W22" s="51"/>
      <c r="X22" s="215"/>
      <c r="Y22" s="53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88">
        <f>COUNTA(D22:AR22)</f>
        <v>2</v>
      </c>
      <c r="AT22" s="51">
        <f>SUM(D22:AR22)</f>
        <v>252</v>
      </c>
      <c r="AU22" s="52">
        <f>AT22/AS22</f>
        <v>126</v>
      </c>
      <c r="AV22" s="53">
        <f>MAX(D22:AR22)</f>
        <v>132</v>
      </c>
      <c r="AW22" s="54">
        <f>MIN(D22:AR22)</f>
        <v>120</v>
      </c>
    </row>
    <row r="23" spans="1:50" ht="14.25">
      <c r="A23" s="47">
        <v>21</v>
      </c>
      <c r="B23" s="60" t="s">
        <v>55</v>
      </c>
      <c r="C23" s="56" t="s">
        <v>58</v>
      </c>
      <c r="D23" s="50"/>
      <c r="E23" s="50">
        <v>117</v>
      </c>
      <c r="F23" s="50">
        <v>143</v>
      </c>
      <c r="G23" s="50"/>
      <c r="H23" s="50">
        <v>90</v>
      </c>
      <c r="I23" s="50"/>
      <c r="J23" s="215"/>
      <c r="K23" s="149">
        <v>114</v>
      </c>
      <c r="L23" s="50">
        <v>148</v>
      </c>
      <c r="M23" s="50"/>
      <c r="N23" s="50">
        <v>134</v>
      </c>
      <c r="O23" s="50"/>
      <c r="P23" s="50"/>
      <c r="Q23" s="153"/>
      <c r="R23" s="149"/>
      <c r="S23" s="50"/>
      <c r="T23" s="50"/>
      <c r="U23" s="50"/>
      <c r="V23" s="51"/>
      <c r="W23" s="51"/>
      <c r="X23" s="215"/>
      <c r="Y23" s="53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88">
        <f>COUNTA(D23:AR23)</f>
        <v>6</v>
      </c>
      <c r="AT23" s="51">
        <f>SUM(D23:AR23)</f>
        <v>746</v>
      </c>
      <c r="AU23" s="52">
        <f>AT23/AS23</f>
        <v>124.33333333333333</v>
      </c>
      <c r="AV23" s="53">
        <f>MAX(D23:AR23)</f>
        <v>148</v>
      </c>
      <c r="AW23" s="54">
        <f>MIN(D23:AR23)</f>
        <v>90</v>
      </c>
    </row>
    <row r="24" spans="1:50" ht="14.25">
      <c r="A24" s="47">
        <v>22</v>
      </c>
      <c r="B24" s="48" t="s">
        <v>51</v>
      </c>
      <c r="C24" s="56" t="s">
        <v>6</v>
      </c>
      <c r="D24" s="50">
        <v>118</v>
      </c>
      <c r="E24" s="50">
        <v>110</v>
      </c>
      <c r="F24" s="50">
        <v>112</v>
      </c>
      <c r="G24" s="50">
        <v>118</v>
      </c>
      <c r="H24" s="50"/>
      <c r="I24" s="50"/>
      <c r="J24" s="153">
        <v>130</v>
      </c>
      <c r="K24" s="149">
        <v>134</v>
      </c>
      <c r="L24" s="50">
        <v>148</v>
      </c>
      <c r="M24" s="50"/>
      <c r="N24" s="50"/>
      <c r="O24" s="50"/>
      <c r="P24" s="50"/>
      <c r="Q24" s="153"/>
      <c r="R24" s="149"/>
      <c r="S24" s="50"/>
      <c r="T24" s="50"/>
      <c r="U24" s="50"/>
      <c r="V24" s="51"/>
      <c r="W24" s="51"/>
      <c r="X24" s="215"/>
      <c r="Y24" s="53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88">
        <f>COUNTA(D24:AR24)</f>
        <v>7</v>
      </c>
      <c r="AT24" s="51">
        <f>SUM(D24:AR24)</f>
        <v>870</v>
      </c>
      <c r="AU24" s="52">
        <f>AT24/AS24</f>
        <v>124.28571428571429</v>
      </c>
      <c r="AV24" s="53">
        <f>MAX(D24:AR24)</f>
        <v>148</v>
      </c>
      <c r="AW24" s="54">
        <f>MIN(D24:AR24)</f>
        <v>110</v>
      </c>
    </row>
    <row r="25" spans="1:50" ht="14.25">
      <c r="A25" s="47">
        <v>23</v>
      </c>
      <c r="B25" s="48" t="s">
        <v>64</v>
      </c>
      <c r="C25" s="56" t="s">
        <v>62</v>
      </c>
      <c r="D25" s="50"/>
      <c r="E25" s="50"/>
      <c r="F25" s="50"/>
      <c r="G25" s="50"/>
      <c r="H25" s="50"/>
      <c r="I25" s="50">
        <v>100</v>
      </c>
      <c r="J25" s="153"/>
      <c r="K25" s="149">
        <v>129</v>
      </c>
      <c r="L25" s="50">
        <v>143</v>
      </c>
      <c r="M25" s="50"/>
      <c r="N25" s="50"/>
      <c r="O25" s="50"/>
      <c r="P25" s="50"/>
      <c r="Q25" s="153"/>
      <c r="R25" s="149"/>
      <c r="S25" s="50"/>
      <c r="T25" s="50"/>
      <c r="U25" s="50"/>
      <c r="V25" s="51"/>
      <c r="W25" s="51"/>
      <c r="X25" s="215"/>
      <c r="Y25" s="53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88">
        <f>COUNTA(D25:AR25)</f>
        <v>3</v>
      </c>
      <c r="AT25" s="51">
        <f>SUM(D25:AR25)</f>
        <v>372</v>
      </c>
      <c r="AU25" s="52">
        <f>AT25/AS25</f>
        <v>124</v>
      </c>
      <c r="AV25" s="53">
        <f>MAX(D25:AR25)</f>
        <v>143</v>
      </c>
      <c r="AW25" s="54">
        <f>MIN(D25:AR25)</f>
        <v>100</v>
      </c>
    </row>
    <row r="26" spans="1:50" ht="14.25">
      <c r="A26" s="47">
        <v>24</v>
      </c>
      <c r="B26" s="55" t="s">
        <v>155</v>
      </c>
      <c r="C26" s="56" t="s">
        <v>11</v>
      </c>
      <c r="D26" s="50">
        <v>158</v>
      </c>
      <c r="E26" s="50">
        <v>121</v>
      </c>
      <c r="F26" s="50">
        <v>124</v>
      </c>
      <c r="G26" s="50">
        <v>127</v>
      </c>
      <c r="H26" s="50">
        <v>119</v>
      </c>
      <c r="I26" s="50">
        <v>101</v>
      </c>
      <c r="J26" s="153">
        <v>125</v>
      </c>
      <c r="K26" s="149"/>
      <c r="L26" s="50">
        <v>116</v>
      </c>
      <c r="M26" s="50">
        <v>127</v>
      </c>
      <c r="N26" s="50"/>
      <c r="O26" s="50">
        <v>114</v>
      </c>
      <c r="P26" s="50"/>
      <c r="Q26" s="153"/>
      <c r="R26" s="149"/>
      <c r="S26" s="50"/>
      <c r="T26" s="50"/>
      <c r="U26" s="50"/>
      <c r="V26" s="51"/>
      <c r="W26" s="51"/>
      <c r="X26" s="215"/>
      <c r="Y26" s="53"/>
      <c r="Z26" s="51"/>
      <c r="AA26" s="51"/>
      <c r="AB26" s="70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88">
        <f>COUNTA(D26:AR26)</f>
        <v>10</v>
      </c>
      <c r="AT26" s="51">
        <f>SUM(D26:AR26)</f>
        <v>1232</v>
      </c>
      <c r="AU26" s="52">
        <f>AT26/AS26</f>
        <v>123.2</v>
      </c>
      <c r="AV26" s="53">
        <f>MAX(D26:AR26)</f>
        <v>158</v>
      </c>
      <c r="AW26" s="54">
        <f>MIN(D26:AR26)</f>
        <v>101</v>
      </c>
    </row>
    <row r="27" spans="1:50" ht="14.25">
      <c r="A27" s="47">
        <v>25</v>
      </c>
      <c r="B27" s="48" t="s">
        <v>60</v>
      </c>
      <c r="C27" s="56" t="s">
        <v>11</v>
      </c>
      <c r="D27" s="50">
        <v>140</v>
      </c>
      <c r="E27" s="50"/>
      <c r="F27" s="50">
        <v>117</v>
      </c>
      <c r="G27" s="50"/>
      <c r="H27" s="50"/>
      <c r="I27" s="50"/>
      <c r="J27" s="153"/>
      <c r="K27" s="149">
        <v>119</v>
      </c>
      <c r="L27" s="50"/>
      <c r="M27" s="50">
        <v>111</v>
      </c>
      <c r="N27" s="50">
        <v>111</v>
      </c>
      <c r="O27" s="50"/>
      <c r="P27" s="50"/>
      <c r="Q27" s="153"/>
      <c r="R27" s="149"/>
      <c r="S27" s="50"/>
      <c r="T27" s="50"/>
      <c r="U27" s="50"/>
      <c r="V27" s="51"/>
      <c r="W27" s="51"/>
      <c r="X27" s="215"/>
      <c r="Y27" s="53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88">
        <f>COUNTA(D27:AR27)</f>
        <v>5</v>
      </c>
      <c r="AT27" s="51">
        <f>SUM(D27:AR27)</f>
        <v>598</v>
      </c>
      <c r="AU27" s="52">
        <f>AT27/AS27</f>
        <v>119.6</v>
      </c>
      <c r="AV27" s="53">
        <f>MAX(D27:AR27)</f>
        <v>140</v>
      </c>
      <c r="AW27" s="54">
        <f>MIN(D27:AR27)</f>
        <v>111</v>
      </c>
      <c r="AX27" s="83"/>
    </row>
    <row r="28" spans="1:50" ht="14.25">
      <c r="A28" s="47">
        <v>26</v>
      </c>
      <c r="B28" s="48" t="s">
        <v>163</v>
      </c>
      <c r="C28" s="84" t="s">
        <v>62</v>
      </c>
      <c r="D28" s="50"/>
      <c r="E28" s="50">
        <v>134</v>
      </c>
      <c r="F28" s="50">
        <v>104</v>
      </c>
      <c r="G28" s="50">
        <v>139</v>
      </c>
      <c r="H28" s="50">
        <v>127</v>
      </c>
      <c r="I28" s="50">
        <v>131</v>
      </c>
      <c r="J28" s="153"/>
      <c r="K28" s="149"/>
      <c r="L28" s="50">
        <v>144</v>
      </c>
      <c r="M28" s="50">
        <v>87</v>
      </c>
      <c r="N28" s="50"/>
      <c r="O28" s="50">
        <v>85</v>
      </c>
      <c r="P28" s="50"/>
      <c r="Q28" s="153"/>
      <c r="R28" s="149"/>
      <c r="S28" s="50"/>
      <c r="T28" s="50"/>
      <c r="U28" s="50"/>
      <c r="V28" s="51"/>
      <c r="W28" s="51"/>
      <c r="X28" s="215"/>
      <c r="Y28" s="53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88">
        <f>COUNTA(D28:AR28)</f>
        <v>8</v>
      </c>
      <c r="AT28" s="51">
        <f>SUM(D28:AR28)</f>
        <v>951</v>
      </c>
      <c r="AU28" s="52">
        <f>AT28/AS28</f>
        <v>118.875</v>
      </c>
      <c r="AV28" s="53">
        <f>MAX(D28:AR28)</f>
        <v>144</v>
      </c>
      <c r="AW28" s="54">
        <f>MIN(D28:AR28)</f>
        <v>85</v>
      </c>
    </row>
    <row r="29" spans="1:50" ht="14.25">
      <c r="A29" s="47">
        <v>27</v>
      </c>
      <c r="B29" s="214" t="s">
        <v>165</v>
      </c>
      <c r="C29" s="56" t="s">
        <v>66</v>
      </c>
      <c r="D29" s="57">
        <v>122</v>
      </c>
      <c r="E29" s="57">
        <v>93</v>
      </c>
      <c r="F29" s="57">
        <v>95</v>
      </c>
      <c r="G29" s="57">
        <v>77</v>
      </c>
      <c r="H29" s="57">
        <v>137</v>
      </c>
      <c r="I29" s="57">
        <v>116</v>
      </c>
      <c r="J29" s="152">
        <v>158</v>
      </c>
      <c r="K29" s="148">
        <v>126</v>
      </c>
      <c r="L29" s="57">
        <v>171</v>
      </c>
      <c r="M29" s="57">
        <v>119</v>
      </c>
      <c r="N29" s="57">
        <v>92</v>
      </c>
      <c r="O29" s="57"/>
      <c r="P29" s="57"/>
      <c r="Q29" s="152"/>
      <c r="R29" s="148"/>
      <c r="S29" s="57"/>
      <c r="T29" s="57"/>
      <c r="U29" s="57"/>
      <c r="V29" s="58"/>
      <c r="W29" s="58"/>
      <c r="X29" s="155"/>
      <c r="Y29" s="142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140">
        <f>COUNTA(D29:AR29)</f>
        <v>11</v>
      </c>
      <c r="AT29" s="58">
        <f>SUM(D29:AR29)</f>
        <v>1306</v>
      </c>
      <c r="AU29" s="141">
        <f>AT29/AS29</f>
        <v>118.72727272727273</v>
      </c>
      <c r="AV29" s="142">
        <f>MAX(D29:AR29)</f>
        <v>171</v>
      </c>
      <c r="AW29" s="143">
        <f>MIN(D29:AR29)</f>
        <v>77</v>
      </c>
    </row>
    <row r="30" spans="1:50" ht="14.25">
      <c r="A30" s="47">
        <v>28</v>
      </c>
      <c r="B30" s="59" t="s">
        <v>157</v>
      </c>
      <c r="C30" s="56" t="s">
        <v>92</v>
      </c>
      <c r="D30" s="57">
        <v>124</v>
      </c>
      <c r="E30" s="57"/>
      <c r="F30" s="57">
        <v>108</v>
      </c>
      <c r="G30" s="57">
        <v>101</v>
      </c>
      <c r="H30" s="57">
        <v>127</v>
      </c>
      <c r="I30" s="57"/>
      <c r="J30" s="152"/>
      <c r="K30" s="148">
        <v>127</v>
      </c>
      <c r="L30" s="57">
        <v>114</v>
      </c>
      <c r="M30" s="57">
        <v>115</v>
      </c>
      <c r="N30" s="57">
        <v>136</v>
      </c>
      <c r="O30" s="57">
        <v>114</v>
      </c>
      <c r="P30" s="57"/>
      <c r="Q30" s="152"/>
      <c r="R30" s="148"/>
      <c r="S30" s="57"/>
      <c r="T30" s="57"/>
      <c r="U30" s="57"/>
      <c r="V30" s="58"/>
      <c r="W30" s="58"/>
      <c r="X30" s="155"/>
      <c r="Y30" s="142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140">
        <f>COUNTA(D30:AR30)</f>
        <v>9</v>
      </c>
      <c r="AT30" s="58">
        <f>SUM(D30:AR30)</f>
        <v>1066</v>
      </c>
      <c r="AU30" s="141">
        <f>AT30/AS30</f>
        <v>118.44444444444444</v>
      </c>
      <c r="AV30" s="142">
        <f>MAX(D30:AR30)</f>
        <v>136</v>
      </c>
      <c r="AW30" s="143">
        <f>MIN(D30:AR30)</f>
        <v>101</v>
      </c>
    </row>
    <row r="31" spans="1:50" ht="14.25">
      <c r="A31" s="47">
        <v>29</v>
      </c>
      <c r="B31" s="59" t="s">
        <v>56</v>
      </c>
      <c r="C31" s="56" t="s">
        <v>6</v>
      </c>
      <c r="D31" s="57">
        <v>126</v>
      </c>
      <c r="E31" s="57">
        <v>120</v>
      </c>
      <c r="F31" s="57">
        <v>124</v>
      </c>
      <c r="G31" s="57">
        <v>109</v>
      </c>
      <c r="H31" s="57">
        <v>111</v>
      </c>
      <c r="I31" s="57">
        <v>146</v>
      </c>
      <c r="J31" s="152">
        <v>99</v>
      </c>
      <c r="K31" s="148"/>
      <c r="L31" s="57">
        <v>108</v>
      </c>
      <c r="M31" s="57">
        <v>109</v>
      </c>
      <c r="N31" s="57">
        <v>110</v>
      </c>
      <c r="O31" s="57"/>
      <c r="P31" s="57"/>
      <c r="Q31" s="152"/>
      <c r="R31" s="148"/>
      <c r="S31" s="57"/>
      <c r="T31" s="57"/>
      <c r="U31" s="57"/>
      <c r="V31" s="58"/>
      <c r="W31" s="58"/>
      <c r="X31" s="155"/>
      <c r="Y31" s="142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140">
        <f>COUNTA(D31:AR31)</f>
        <v>10</v>
      </c>
      <c r="AT31" s="58">
        <f>SUM(D31:AR31)</f>
        <v>1162</v>
      </c>
      <c r="AU31" s="141">
        <f>AT31/AS31</f>
        <v>116.2</v>
      </c>
      <c r="AV31" s="142">
        <f>MAX(D31:AR31)</f>
        <v>146</v>
      </c>
      <c r="AW31" s="143">
        <f>MIN(D31:AR31)</f>
        <v>99</v>
      </c>
    </row>
    <row r="32" spans="1:50" ht="14.25">
      <c r="A32" s="47">
        <v>30</v>
      </c>
      <c r="B32" s="145" t="s">
        <v>167</v>
      </c>
      <c r="C32" s="56" t="s">
        <v>11</v>
      </c>
      <c r="D32" s="57"/>
      <c r="E32" s="57"/>
      <c r="F32" s="57"/>
      <c r="G32" s="57"/>
      <c r="H32" s="57">
        <v>116</v>
      </c>
      <c r="I32" s="57">
        <v>91</v>
      </c>
      <c r="J32" s="152"/>
      <c r="K32" s="148">
        <v>111</v>
      </c>
      <c r="L32" s="57">
        <v>142</v>
      </c>
      <c r="M32" s="57"/>
      <c r="N32" s="57">
        <v>127</v>
      </c>
      <c r="O32" s="57">
        <v>98</v>
      </c>
      <c r="P32" s="57"/>
      <c r="Q32" s="152"/>
      <c r="R32" s="148"/>
      <c r="S32" s="57"/>
      <c r="T32" s="57"/>
      <c r="U32" s="57"/>
      <c r="V32" s="58"/>
      <c r="W32" s="58"/>
      <c r="X32" s="155"/>
      <c r="Y32" s="142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140">
        <f>COUNTA(D32:AR32)</f>
        <v>6</v>
      </c>
      <c r="AT32" s="58">
        <f>SUM(D32:AR32)</f>
        <v>685</v>
      </c>
      <c r="AU32" s="141">
        <f>AT32/AS32</f>
        <v>114.16666666666667</v>
      </c>
      <c r="AV32" s="142">
        <f>MAX(D32:AR32)</f>
        <v>142</v>
      </c>
      <c r="AW32" s="143">
        <f>MIN(D32:AR32)</f>
        <v>91</v>
      </c>
    </row>
    <row r="33" spans="1:49" ht="14.25">
      <c r="A33" s="47">
        <v>32</v>
      </c>
      <c r="B33" s="59" t="s">
        <v>59</v>
      </c>
      <c r="C33" s="56" t="s">
        <v>6</v>
      </c>
      <c r="D33" s="57"/>
      <c r="E33" s="57"/>
      <c r="F33" s="57"/>
      <c r="G33" s="57"/>
      <c r="H33" s="57"/>
      <c r="I33" s="57"/>
      <c r="J33" s="152">
        <v>113</v>
      </c>
      <c r="K33" s="148">
        <v>104</v>
      </c>
      <c r="L33" s="57"/>
      <c r="M33" s="57"/>
      <c r="N33" s="57"/>
      <c r="O33" s="57"/>
      <c r="P33" s="57"/>
      <c r="Q33" s="152"/>
      <c r="R33" s="148"/>
      <c r="S33" s="57"/>
      <c r="T33" s="57"/>
      <c r="U33" s="57"/>
      <c r="V33" s="58"/>
      <c r="W33" s="58"/>
      <c r="X33" s="155"/>
      <c r="Y33" s="142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140">
        <f>COUNTA(D33:AR33)</f>
        <v>2</v>
      </c>
      <c r="AT33" s="58">
        <f>SUM(D33:AR33)</f>
        <v>217</v>
      </c>
      <c r="AU33" s="141">
        <f>AT33/AS33</f>
        <v>108.5</v>
      </c>
      <c r="AV33" s="142">
        <f>MAX(D33:AR33)</f>
        <v>113</v>
      </c>
      <c r="AW33" s="143">
        <f>MIN(D33:AR33)</f>
        <v>104</v>
      </c>
    </row>
    <row r="34" spans="1:49" ht="14.25">
      <c r="A34" s="47">
        <v>33</v>
      </c>
      <c r="B34" s="59" t="s">
        <v>199</v>
      </c>
      <c r="C34" s="56" t="s">
        <v>62</v>
      </c>
      <c r="D34" s="57"/>
      <c r="E34" s="57"/>
      <c r="F34" s="57"/>
      <c r="G34" s="57"/>
      <c r="H34" s="57"/>
      <c r="I34" s="57"/>
      <c r="J34" s="152">
        <v>107</v>
      </c>
      <c r="K34" s="148">
        <v>112</v>
      </c>
      <c r="L34" s="57"/>
      <c r="M34" s="57">
        <v>108</v>
      </c>
      <c r="N34" s="57">
        <v>103</v>
      </c>
      <c r="O34" s="57"/>
      <c r="P34" s="57"/>
      <c r="Q34" s="152"/>
      <c r="R34" s="148"/>
      <c r="S34" s="57"/>
      <c r="T34" s="57"/>
      <c r="U34" s="57"/>
      <c r="V34" s="58"/>
      <c r="W34" s="58"/>
      <c r="X34" s="155"/>
      <c r="Y34" s="142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140">
        <f>COUNTA(D34:AR34)</f>
        <v>4</v>
      </c>
      <c r="AT34" s="58">
        <f>SUM(D34:AR34)</f>
        <v>430</v>
      </c>
      <c r="AU34" s="141">
        <f>AT34/AS34</f>
        <v>107.5</v>
      </c>
      <c r="AV34" s="142">
        <f>MAX(D34:AR34)</f>
        <v>112</v>
      </c>
      <c r="AW34" s="143">
        <f>MIN(D34:AR34)</f>
        <v>103</v>
      </c>
    </row>
    <row r="35" spans="1:49" ht="14.25">
      <c r="A35" s="47">
        <v>34</v>
      </c>
      <c r="B35" s="145" t="s">
        <v>200</v>
      </c>
      <c r="C35" s="56" t="s">
        <v>11</v>
      </c>
      <c r="D35" s="57"/>
      <c r="E35" s="57">
        <v>88</v>
      </c>
      <c r="F35" s="57"/>
      <c r="G35" s="57">
        <v>94</v>
      </c>
      <c r="H35" s="57">
        <v>88</v>
      </c>
      <c r="I35" s="57"/>
      <c r="J35" s="152">
        <v>116</v>
      </c>
      <c r="K35" s="148"/>
      <c r="L35" s="57">
        <v>99</v>
      </c>
      <c r="M35" s="57"/>
      <c r="N35" s="57">
        <v>117</v>
      </c>
      <c r="O35" s="57"/>
      <c r="P35" s="57"/>
      <c r="Q35" s="152"/>
      <c r="R35" s="148"/>
      <c r="S35" s="57"/>
      <c r="T35" s="57"/>
      <c r="U35" s="57"/>
      <c r="V35" s="58"/>
      <c r="W35" s="58"/>
      <c r="X35" s="155"/>
      <c r="Y35" s="142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140">
        <f>COUNTA(D35:AR35)</f>
        <v>6</v>
      </c>
      <c r="AT35" s="58">
        <f>SUM(D35:AR35)</f>
        <v>602</v>
      </c>
      <c r="AU35" s="141">
        <f>AT35/AS35</f>
        <v>100.33333333333333</v>
      </c>
      <c r="AV35" s="142">
        <f>MAX(D35:AR35)</f>
        <v>117</v>
      </c>
      <c r="AW35" s="143">
        <f>MIN(D35:AR35)</f>
        <v>88</v>
      </c>
    </row>
    <row r="36" spans="1:49" ht="14.25">
      <c r="A36" s="139">
        <v>35</v>
      </c>
      <c r="B36" s="59" t="s">
        <v>159</v>
      </c>
      <c r="C36" s="56" t="s">
        <v>92</v>
      </c>
      <c r="D36" s="57"/>
      <c r="E36" s="57">
        <v>97</v>
      </c>
      <c r="F36" s="57">
        <v>126</v>
      </c>
      <c r="G36" s="57"/>
      <c r="H36" s="57">
        <v>94</v>
      </c>
      <c r="I36" s="57">
        <v>103</v>
      </c>
      <c r="J36" s="152">
        <v>86</v>
      </c>
      <c r="K36" s="148"/>
      <c r="L36" s="57">
        <v>91</v>
      </c>
      <c r="M36" s="57">
        <v>79</v>
      </c>
      <c r="N36" s="57"/>
      <c r="O36" s="57">
        <v>113</v>
      </c>
      <c r="P36" s="57"/>
      <c r="Q36" s="152"/>
      <c r="R36" s="148"/>
      <c r="S36" s="57"/>
      <c r="T36" s="57"/>
      <c r="U36" s="57"/>
      <c r="V36" s="58"/>
      <c r="W36" s="58"/>
      <c r="X36" s="155"/>
      <c r="Y36" s="142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140">
        <f>COUNTA(D36:AR36)</f>
        <v>8</v>
      </c>
      <c r="AT36" s="58">
        <f>SUM(D36:AR36)</f>
        <v>789</v>
      </c>
      <c r="AU36" s="141">
        <f>AT36/AS36</f>
        <v>98.625</v>
      </c>
      <c r="AV36" s="142">
        <f>MAX(D36:AR36)</f>
        <v>126</v>
      </c>
      <c r="AW36" s="143">
        <f>MIN(D36:AR36)</f>
        <v>79</v>
      </c>
    </row>
    <row r="37" spans="1:49" ht="14.25">
      <c r="A37" s="47">
        <v>36</v>
      </c>
      <c r="B37" s="59" t="s">
        <v>160</v>
      </c>
      <c r="C37" s="56" t="s">
        <v>92</v>
      </c>
      <c r="D37" s="57">
        <v>96</v>
      </c>
      <c r="E37" s="57">
        <v>83</v>
      </c>
      <c r="F37" s="57"/>
      <c r="G37" s="57">
        <v>90</v>
      </c>
      <c r="H37" s="57"/>
      <c r="I37" s="57">
        <v>87</v>
      </c>
      <c r="J37" s="152">
        <v>107</v>
      </c>
      <c r="K37" s="148">
        <v>109</v>
      </c>
      <c r="L37" s="57">
        <v>105</v>
      </c>
      <c r="M37" s="57"/>
      <c r="N37" s="57">
        <v>97</v>
      </c>
      <c r="O37" s="57"/>
      <c r="P37" s="57"/>
      <c r="Q37" s="152"/>
      <c r="R37" s="148"/>
      <c r="S37" s="57"/>
      <c r="T37" s="57"/>
      <c r="U37" s="57"/>
      <c r="V37" s="58"/>
      <c r="W37" s="58"/>
      <c r="X37" s="155"/>
      <c r="Y37" s="142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140">
        <f>COUNTA(D37:AR37)</f>
        <v>8</v>
      </c>
      <c r="AT37" s="58">
        <f>SUM(D37:AR37)</f>
        <v>774</v>
      </c>
      <c r="AU37" s="141">
        <f>AT37/AS37</f>
        <v>96.75</v>
      </c>
      <c r="AV37" s="142">
        <f>MAX(D37:AR37)</f>
        <v>109</v>
      </c>
      <c r="AW37" s="143">
        <f>MIN(D37:AR37)</f>
        <v>83</v>
      </c>
    </row>
    <row r="38" spans="1:49" ht="14.25">
      <c r="A38" s="47">
        <v>37</v>
      </c>
      <c r="B38" s="59" t="s">
        <v>158</v>
      </c>
      <c r="C38" s="56" t="s">
        <v>6</v>
      </c>
      <c r="D38" s="57">
        <v>90</v>
      </c>
      <c r="E38" s="57">
        <v>111</v>
      </c>
      <c r="F38" s="57">
        <v>72</v>
      </c>
      <c r="G38" s="57"/>
      <c r="H38" s="57">
        <v>93</v>
      </c>
      <c r="I38" s="57">
        <v>67</v>
      </c>
      <c r="J38" s="152"/>
      <c r="K38" s="148">
        <v>101</v>
      </c>
      <c r="L38" s="57"/>
      <c r="M38" s="57">
        <v>99</v>
      </c>
      <c r="N38" s="57">
        <v>80</v>
      </c>
      <c r="O38" s="57"/>
      <c r="P38" s="57"/>
      <c r="Q38" s="152"/>
      <c r="R38" s="148"/>
      <c r="S38" s="57"/>
      <c r="T38" s="57"/>
      <c r="U38" s="57"/>
      <c r="V38" s="58"/>
      <c r="W38" s="58"/>
      <c r="X38" s="155"/>
      <c r="Y38" s="142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140">
        <f>COUNTA(D38:AR38)</f>
        <v>8</v>
      </c>
      <c r="AT38" s="58">
        <f>SUM(D38:AR38)</f>
        <v>713</v>
      </c>
      <c r="AU38" s="141">
        <f>AT38/AS38</f>
        <v>89.125</v>
      </c>
      <c r="AV38" s="142">
        <f>MAX(D38:AR38)</f>
        <v>111</v>
      </c>
      <c r="AW38" s="143">
        <f>MIN(D38:AR38)</f>
        <v>67</v>
      </c>
    </row>
    <row r="39" spans="1:49" ht="15" thickBot="1">
      <c r="A39" s="139">
        <v>38</v>
      </c>
      <c r="B39" s="146" t="s">
        <v>156</v>
      </c>
      <c r="C39" s="63" t="s">
        <v>62</v>
      </c>
      <c r="D39" s="64">
        <v>81</v>
      </c>
      <c r="E39" s="64">
        <v>85</v>
      </c>
      <c r="F39" s="64"/>
      <c r="G39" s="64"/>
      <c r="H39" s="64"/>
      <c r="I39" s="64"/>
      <c r="J39" s="154"/>
      <c r="K39" s="150"/>
      <c r="L39" s="64"/>
      <c r="M39" s="64"/>
      <c r="N39" s="64"/>
      <c r="O39" s="64"/>
      <c r="P39" s="64"/>
      <c r="Q39" s="154"/>
      <c r="R39" s="150"/>
      <c r="S39" s="64"/>
      <c r="T39" s="64"/>
      <c r="U39" s="64"/>
      <c r="V39" s="65"/>
      <c r="W39" s="65"/>
      <c r="X39" s="232"/>
      <c r="Y39" s="67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89">
        <f>COUNTA(D39:AR39)</f>
        <v>2</v>
      </c>
      <c r="AT39" s="65">
        <f>SUM(D39:AR39)</f>
        <v>166</v>
      </c>
      <c r="AU39" s="66">
        <f>AT39/AS39</f>
        <v>83</v>
      </c>
      <c r="AV39" s="67">
        <f>MAX(D39:AR39)</f>
        <v>85</v>
      </c>
      <c r="AW39" s="68">
        <f>MIN(D39:AR39)</f>
        <v>81</v>
      </c>
    </row>
    <row r="40" spans="1:49" ht="14.25">
      <c r="A40" s="47">
        <v>39</v>
      </c>
      <c r="B40" s="59" t="s">
        <v>61</v>
      </c>
      <c r="C40" s="56" t="s">
        <v>8</v>
      </c>
      <c r="D40" s="57"/>
      <c r="E40" s="57"/>
      <c r="F40" s="57"/>
      <c r="G40" s="57"/>
      <c r="H40" s="62"/>
      <c r="I40" s="57"/>
      <c r="J40" s="152"/>
      <c r="K40" s="148"/>
      <c r="L40" s="57"/>
      <c r="M40" s="57"/>
      <c r="N40" s="57"/>
      <c r="O40" s="57"/>
      <c r="P40" s="57"/>
      <c r="Q40" s="152"/>
      <c r="R40" s="148"/>
      <c r="S40" s="57"/>
      <c r="T40" s="57"/>
      <c r="U40" s="57"/>
      <c r="V40" s="58"/>
      <c r="W40" s="58"/>
      <c r="X40" s="155"/>
      <c r="Y40" s="142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88">
        <f>COUNTA(D40:AR40)</f>
        <v>0</v>
      </c>
      <c r="AT40" s="51">
        <f>SUM(D40:AR40)</f>
        <v>0</v>
      </c>
      <c r="AU40" s="52" t="e">
        <f>AT40/AS40</f>
        <v>#DIV/0!</v>
      </c>
      <c r="AV40" s="53">
        <f>MAX(D40:AR40)</f>
        <v>0</v>
      </c>
      <c r="AW40" s="54">
        <f>MIN(D40:AR40)</f>
        <v>0</v>
      </c>
    </row>
    <row r="41" spans="1:49" ht="14.25">
      <c r="A41" s="47">
        <v>40</v>
      </c>
      <c r="B41" s="59" t="s">
        <v>74</v>
      </c>
      <c r="C41" s="56" t="s">
        <v>69</v>
      </c>
      <c r="D41" s="57"/>
      <c r="E41" s="57"/>
      <c r="F41" s="57"/>
      <c r="G41" s="57"/>
      <c r="H41" s="57"/>
      <c r="I41" s="57"/>
      <c r="J41" s="152"/>
      <c r="K41" s="148"/>
      <c r="L41" s="57"/>
      <c r="M41" s="57"/>
      <c r="N41" s="57"/>
      <c r="O41" s="57"/>
      <c r="P41" s="57"/>
      <c r="Q41" s="152"/>
      <c r="R41" s="148"/>
      <c r="S41" s="57"/>
      <c r="T41" s="57"/>
      <c r="U41" s="57"/>
      <c r="V41" s="58"/>
      <c r="W41" s="58"/>
      <c r="X41" s="155"/>
      <c r="Y41" s="142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88">
        <f>COUNTA(D41:AR41)</f>
        <v>0</v>
      </c>
      <c r="AT41" s="51">
        <f>SUM(D41:AR41)</f>
        <v>0</v>
      </c>
      <c r="AU41" s="52" t="e">
        <f>AT41/AS41</f>
        <v>#DIV/0!</v>
      </c>
      <c r="AV41" s="53">
        <f>MAX(D41:AR41)</f>
        <v>0</v>
      </c>
      <c r="AW41" s="54">
        <f>MIN(D41:AR41)</f>
        <v>0</v>
      </c>
    </row>
    <row r="42" spans="1:49" ht="14.25">
      <c r="A42" s="139">
        <v>41</v>
      </c>
      <c r="B42" s="59" t="s">
        <v>53</v>
      </c>
      <c r="C42" s="56" t="s">
        <v>58</v>
      </c>
      <c r="D42" s="57"/>
      <c r="E42" s="57"/>
      <c r="F42" s="57"/>
      <c r="G42" s="57"/>
      <c r="H42" s="57"/>
      <c r="I42" s="57"/>
      <c r="J42" s="152"/>
      <c r="K42" s="148"/>
      <c r="L42" s="57"/>
      <c r="M42" s="57"/>
      <c r="N42" s="57"/>
      <c r="O42" s="57"/>
      <c r="P42" s="57"/>
      <c r="Q42" s="152"/>
      <c r="R42" s="148"/>
      <c r="S42" s="57"/>
      <c r="T42" s="57"/>
      <c r="U42" s="57"/>
      <c r="V42" s="58"/>
      <c r="W42" s="58"/>
      <c r="X42" s="155"/>
      <c r="Y42" s="142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88">
        <f>COUNTA(D42:AR42)</f>
        <v>0</v>
      </c>
      <c r="AT42" s="51">
        <f>SUM(D42:AR42)</f>
        <v>0</v>
      </c>
      <c r="AU42" s="52" t="e">
        <f>AT42/AS42</f>
        <v>#DIV/0!</v>
      </c>
      <c r="AV42" s="53">
        <f>MAX(D42:AR42)</f>
        <v>0</v>
      </c>
      <c r="AW42" s="54">
        <f>MIN(D42:AR42)</f>
        <v>0</v>
      </c>
    </row>
    <row r="43" spans="1:49" ht="14.25">
      <c r="A43" s="47">
        <v>43</v>
      </c>
      <c r="B43" s="48" t="s">
        <v>54</v>
      </c>
      <c r="C43" s="56" t="s">
        <v>6</v>
      </c>
      <c r="D43" s="50"/>
      <c r="E43" s="50"/>
      <c r="F43" s="50"/>
      <c r="G43" s="50"/>
      <c r="H43" s="50"/>
      <c r="I43" s="50"/>
      <c r="J43" s="153"/>
      <c r="K43" s="149"/>
      <c r="L43" s="50"/>
      <c r="M43" s="50"/>
      <c r="N43" s="50"/>
      <c r="O43" s="50"/>
      <c r="P43" s="50"/>
      <c r="Q43" s="153"/>
      <c r="R43" s="149"/>
      <c r="S43" s="50"/>
      <c r="T43" s="50"/>
      <c r="U43" s="50"/>
      <c r="V43" s="51"/>
      <c r="W43" s="51"/>
      <c r="X43" s="215"/>
      <c r="Y43" s="53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88">
        <f>COUNTA(D43:AR43)</f>
        <v>0</v>
      </c>
      <c r="AT43" s="51">
        <f>SUM(D43:AR43)</f>
        <v>0</v>
      </c>
      <c r="AU43" s="52" t="e">
        <f>AT43/AS43</f>
        <v>#DIV/0!</v>
      </c>
      <c r="AV43" s="51">
        <f>MAX(D43:AR43)</f>
        <v>0</v>
      </c>
      <c r="AW43" s="54">
        <f>MIN(D43:AR43)</f>
        <v>0</v>
      </c>
    </row>
    <row r="44" spans="1:49" ht="14.25">
      <c r="A44" s="139">
        <v>44</v>
      </c>
      <c r="B44" s="48" t="s">
        <v>154</v>
      </c>
      <c r="C44" s="49" t="s">
        <v>66</v>
      </c>
      <c r="D44" s="50"/>
      <c r="E44" s="50"/>
      <c r="F44" s="50"/>
      <c r="G44" s="50"/>
      <c r="H44" s="50"/>
      <c r="I44" s="50"/>
      <c r="J44" s="153"/>
      <c r="K44" s="149"/>
      <c r="L44" s="50"/>
      <c r="M44" s="50"/>
      <c r="N44" s="50"/>
      <c r="O44" s="50"/>
      <c r="P44" s="50"/>
      <c r="Q44" s="153"/>
      <c r="R44" s="149"/>
      <c r="S44" s="50"/>
      <c r="T44" s="50"/>
      <c r="U44" s="50"/>
      <c r="V44" s="51"/>
      <c r="W44" s="51"/>
      <c r="X44" s="215"/>
      <c r="Y44" s="53"/>
      <c r="Z44" s="51"/>
      <c r="AA44" s="51"/>
      <c r="AB44" s="70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88">
        <f>COUNTA(D44:AR44)</f>
        <v>0</v>
      </c>
      <c r="AT44" s="51">
        <f>SUM(D44:AR44)</f>
        <v>0</v>
      </c>
      <c r="AU44" s="52" t="e">
        <f>AT44/AS44</f>
        <v>#DIV/0!</v>
      </c>
      <c r="AV44" s="51">
        <f>MAX(D44:AR44)</f>
        <v>0</v>
      </c>
      <c r="AW44" s="54">
        <f>MIN(D44:AR44)</f>
        <v>0</v>
      </c>
    </row>
    <row r="45" spans="1:49" ht="14.25">
      <c r="A45" s="139">
        <v>45</v>
      </c>
      <c r="B45" s="59" t="s">
        <v>65</v>
      </c>
      <c r="C45" s="56" t="s">
        <v>62</v>
      </c>
      <c r="D45" s="57"/>
      <c r="E45" s="57"/>
      <c r="F45" s="57"/>
      <c r="G45" s="57"/>
      <c r="H45" s="57"/>
      <c r="I45" s="57"/>
      <c r="J45" s="152"/>
      <c r="K45" s="148"/>
      <c r="L45" s="57"/>
      <c r="M45" s="57"/>
      <c r="N45" s="57"/>
      <c r="O45" s="57"/>
      <c r="P45" s="57"/>
      <c r="Q45" s="152"/>
      <c r="R45" s="148"/>
      <c r="S45" s="57"/>
      <c r="T45" s="57"/>
      <c r="U45" s="57"/>
      <c r="V45" s="58"/>
      <c r="W45" s="58"/>
      <c r="X45" s="155"/>
      <c r="Y45" s="142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88">
        <f>COUNTA(D45:AR45)</f>
        <v>0</v>
      </c>
      <c r="AT45" s="51">
        <f>SUM(D45:AR45)</f>
        <v>0</v>
      </c>
      <c r="AU45" s="52" t="e">
        <f>AT45/AS45</f>
        <v>#DIV/0!</v>
      </c>
      <c r="AV45" s="51">
        <f>MAX(D45:AR45)</f>
        <v>0</v>
      </c>
      <c r="AW45" s="54">
        <f>MIN(D45:AR45)</f>
        <v>0</v>
      </c>
    </row>
    <row r="46" spans="1:49" ht="15" thickBot="1">
      <c r="A46" s="216">
        <v>46</v>
      </c>
      <c r="B46" s="217" t="s">
        <v>48</v>
      </c>
      <c r="C46" s="218" t="s">
        <v>8</v>
      </c>
      <c r="D46" s="219"/>
      <c r="E46" s="219"/>
      <c r="F46" s="219"/>
      <c r="G46" s="219"/>
      <c r="H46" s="219"/>
      <c r="I46" s="219"/>
      <c r="J46" s="220"/>
      <c r="K46" s="221"/>
      <c r="L46" s="219"/>
      <c r="M46" s="219"/>
      <c r="N46" s="219"/>
      <c r="O46" s="219"/>
      <c r="P46" s="219"/>
      <c r="Q46" s="220"/>
      <c r="R46" s="221"/>
      <c r="S46" s="219"/>
      <c r="T46" s="219"/>
      <c r="U46" s="219"/>
      <c r="V46" s="222"/>
      <c r="W46" s="222"/>
      <c r="X46" s="233"/>
      <c r="Y46" s="229"/>
      <c r="Z46" s="222"/>
      <c r="AA46" s="222"/>
      <c r="AB46" s="223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4">
        <f>COUNTA(D46:AR46)</f>
        <v>0</v>
      </c>
      <c r="AT46" s="222">
        <f>SUM(D46:AR46)</f>
        <v>0</v>
      </c>
      <c r="AU46" s="225" t="e">
        <f>AT46/AS46</f>
        <v>#DIV/0!</v>
      </c>
      <c r="AV46" s="222">
        <f>MAX(D46:AR46)</f>
        <v>0</v>
      </c>
      <c r="AW46" s="226">
        <f>MIN(D46:AR46)</f>
        <v>0</v>
      </c>
    </row>
    <row r="47" spans="1:49" ht="13.5" thickTop="1"/>
  </sheetData>
  <autoFilter ref="A1:AW46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showButton="0"/>
    <filterColumn colId="45" showButton="0"/>
    <filterColumn colId="46" showButton="0"/>
    <filterColumn colId="47" showButton="0"/>
  </autoFilter>
  <sortState ref="B3:AW46">
    <sortCondition descending="1" ref="AU3:AU46"/>
  </sortState>
  <mergeCells count="4">
    <mergeCell ref="A1:A2"/>
    <mergeCell ref="B1:B2"/>
    <mergeCell ref="C1:C2"/>
    <mergeCell ref="D1:AW1"/>
  </mergeCells>
  <conditionalFormatting sqref="AT3:AW46 B3:C46 B1:C1 D1:D2 E2:AW2">
    <cfRule type="cellIs" dxfId="3" priority="4" stopIfTrue="1" operator="equal">
      <formula>0</formula>
    </cfRule>
  </conditionalFormatting>
  <conditionalFormatting sqref="D41:AR42 AS40:AS46 AS3:AS18 D17:AR18 D7:AR15 D3:AR5 D19:AS39">
    <cfRule type="cellIs" dxfId="2" priority="3" stopIfTrue="1" operator="greaterThanOrEqual">
      <formula>200</formula>
    </cfRule>
  </conditionalFormatting>
  <conditionalFormatting sqref="D3:AR46">
    <cfRule type="cellIs" dxfId="1" priority="2" operator="greaterThan">
      <formula>199</formula>
    </cfRule>
  </conditionalFormatting>
  <conditionalFormatting sqref="D3:AR46">
    <cfRule type="cellIs" dxfId="0" priority="1" stopIfTrue="1" operator="greaterThan">
      <formula>200</formula>
    </cfRule>
  </conditionalFormatting>
  <printOptions verticalCentered="1"/>
  <pageMargins left="0.19685039370078741" right="0" top="0.39370078740157483" bottom="0.19685039370078741" header="0.31496062992125984" footer="0.31496062992125984"/>
  <pageSetup paperSize="9" scale="86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2016-11-07T11:34:19Z</cp:lastPrinted>
  <dcterms:created xsi:type="dcterms:W3CDTF">2014-10-30T15:37:10Z</dcterms:created>
  <dcterms:modified xsi:type="dcterms:W3CDTF">2016-11-07T11:34:24Z</dcterms:modified>
</cp:coreProperties>
</file>