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družstva!$B$3:$AS$10</definedName>
    <definedName name="_xlnm._FilterDatabase" localSheetId="2" hidden="1">jednotlivci!$A$1:$BA$49</definedName>
  </definedNames>
  <calcPr calcId="124519"/>
</workbook>
</file>

<file path=xl/calcChain.xml><?xml version="1.0" encoding="utf-8"?>
<calcChain xmlns="http://schemas.openxmlformats.org/spreadsheetml/2006/main">
  <c r="BA39" i="6"/>
  <c r="AZ39"/>
  <c r="AX39"/>
  <c r="AW39"/>
  <c r="BA38"/>
  <c r="AZ38"/>
  <c r="AX38"/>
  <c r="AW38"/>
  <c r="AW3"/>
  <c r="AM4" i="2"/>
  <c r="AW12" i="6"/>
  <c r="AW4"/>
  <c r="BA33"/>
  <c r="AZ33"/>
  <c r="AX33"/>
  <c r="AW33"/>
  <c r="AY38" l="1"/>
  <c r="AY39"/>
  <c r="AY33"/>
  <c r="BA48"/>
  <c r="AZ48"/>
  <c r="AX48"/>
  <c r="AW48"/>
  <c r="BA37"/>
  <c r="AZ37"/>
  <c r="AX37"/>
  <c r="AW37"/>
  <c r="AX3"/>
  <c r="AZ3"/>
  <c r="BA3"/>
  <c r="BA14"/>
  <c r="AZ14"/>
  <c r="AX14"/>
  <c r="AW14"/>
  <c r="BA19"/>
  <c r="AZ19"/>
  <c r="AX19"/>
  <c r="AW19"/>
  <c r="BA42"/>
  <c r="AZ42"/>
  <c r="AX42"/>
  <c r="AW42"/>
  <c r="BA41"/>
  <c r="AZ41"/>
  <c r="AX41"/>
  <c r="AW41"/>
  <c r="BA27"/>
  <c r="AZ27"/>
  <c r="AX27"/>
  <c r="AW27"/>
  <c r="BA32"/>
  <c r="AZ32"/>
  <c r="AX32"/>
  <c r="AW32"/>
  <c r="BA47"/>
  <c r="AZ47"/>
  <c r="AX47"/>
  <c r="AW47"/>
  <c r="BA9"/>
  <c r="AZ9"/>
  <c r="AX9"/>
  <c r="AW9"/>
  <c r="BA44"/>
  <c r="AZ44"/>
  <c r="AX44"/>
  <c r="AW44"/>
  <c r="BA35"/>
  <c r="AZ35"/>
  <c r="AX35"/>
  <c r="AW35"/>
  <c r="BA34"/>
  <c r="AZ34"/>
  <c r="AX34"/>
  <c r="AW34"/>
  <c r="BA36"/>
  <c r="AZ36"/>
  <c r="AX36"/>
  <c r="AW36"/>
  <c r="BA40"/>
  <c r="AZ40"/>
  <c r="AX40"/>
  <c r="AW40"/>
  <c r="BA45"/>
  <c r="AZ45"/>
  <c r="AX45"/>
  <c r="AW45"/>
  <c r="BA29"/>
  <c r="AZ29"/>
  <c r="AX29"/>
  <c r="AW29"/>
  <c r="BA43"/>
  <c r="AZ43"/>
  <c r="AX43"/>
  <c r="AW43"/>
  <c r="BA31"/>
  <c r="AZ31"/>
  <c r="AX31"/>
  <c r="AW31"/>
  <c r="BA22"/>
  <c r="AZ22"/>
  <c r="AX22"/>
  <c r="AW22"/>
  <c r="BA18"/>
  <c r="AZ18"/>
  <c r="AX18"/>
  <c r="AW18"/>
  <c r="BA28"/>
  <c r="AZ28"/>
  <c r="AX28"/>
  <c r="AW28"/>
  <c r="BA30"/>
  <c r="AZ30"/>
  <c r="AX30"/>
  <c r="AW30"/>
  <c r="BA21"/>
  <c r="AZ21"/>
  <c r="AX21"/>
  <c r="AW21"/>
  <c r="BA25"/>
  <c r="AZ25"/>
  <c r="AX25"/>
  <c r="AW25"/>
  <c r="BA16"/>
  <c r="AZ16"/>
  <c r="AX16"/>
  <c r="AW16"/>
  <c r="BA20"/>
  <c r="AZ20"/>
  <c r="AX20"/>
  <c r="AW20"/>
  <c r="BA26"/>
  <c r="AZ26"/>
  <c r="AX26"/>
  <c r="AW26"/>
  <c r="BA46"/>
  <c r="AZ46"/>
  <c r="AX46"/>
  <c r="AW46"/>
  <c r="BA23"/>
  <c r="AZ23"/>
  <c r="AX23"/>
  <c r="AW23"/>
  <c r="BA17"/>
  <c r="AZ17"/>
  <c r="AX17"/>
  <c r="AW17"/>
  <c r="BA24"/>
  <c r="AZ24"/>
  <c r="AX24"/>
  <c r="AW24"/>
  <c r="BA11"/>
  <c r="AZ11"/>
  <c r="AX11"/>
  <c r="AW11"/>
  <c r="BA49"/>
  <c r="AZ49"/>
  <c r="AX49"/>
  <c r="AW49"/>
  <c r="BA15"/>
  <c r="AZ15"/>
  <c r="AX15"/>
  <c r="AW15"/>
  <c r="BA13"/>
  <c r="AZ13"/>
  <c r="AX13"/>
  <c r="AW13"/>
  <c r="BA8"/>
  <c r="AZ8"/>
  <c r="AX8"/>
  <c r="AW8"/>
  <c r="BA12"/>
  <c r="AZ12"/>
  <c r="AX12"/>
  <c r="BA4"/>
  <c r="AZ4"/>
  <c r="AX4"/>
  <c r="BA6"/>
  <c r="AZ6"/>
  <c r="AX6"/>
  <c r="AW6"/>
  <c r="BA7"/>
  <c r="AZ7"/>
  <c r="AX7"/>
  <c r="AW7"/>
  <c r="BA5"/>
  <c r="AZ5"/>
  <c r="AX5"/>
  <c r="AW5"/>
  <c r="BA10"/>
  <c r="AZ10"/>
  <c r="AX10"/>
  <c r="AW10"/>
  <c r="AY48" l="1"/>
  <c r="AY3"/>
  <c r="AY4"/>
  <c r="AY15"/>
  <c r="AY25"/>
  <c r="AY30"/>
  <c r="AY31"/>
  <c r="AY29"/>
  <c r="AY37"/>
  <c r="AY40"/>
  <c r="AY44"/>
  <c r="AY46"/>
  <c r="AY5"/>
  <c r="AY34"/>
  <c r="AY24"/>
  <c r="AY32"/>
  <c r="AY47"/>
  <c r="AY18"/>
  <c r="AY12"/>
  <c r="AY17"/>
  <c r="AY11"/>
  <c r="AY41"/>
  <c r="AY19"/>
  <c r="AY7"/>
  <c r="AY10"/>
  <c r="AY8"/>
  <c r="AY14"/>
  <c r="AY20"/>
  <c r="AY6"/>
  <c r="AY27"/>
  <c r="AY42"/>
  <c r="AY13"/>
  <c r="AY49"/>
  <c r="AY23"/>
  <c r="AY26"/>
  <c r="AY16"/>
  <c r="AY21"/>
  <c r="AY28"/>
  <c r="AY22"/>
  <c r="AY43"/>
  <c r="AY45"/>
  <c r="AY36"/>
  <c r="AY35"/>
  <c r="AY9"/>
  <c r="AS10" i="2"/>
  <c r="AM10"/>
  <c r="AR10" s="1"/>
  <c r="AN10"/>
  <c r="AS3"/>
  <c r="AN3"/>
  <c r="AM3"/>
  <c r="AR3" s="1"/>
  <c r="AQ11"/>
  <c r="AP11"/>
  <c r="AN5"/>
  <c r="AS5"/>
  <c r="AS7"/>
  <c r="AS9"/>
  <c r="AS8"/>
  <c r="AS6"/>
  <c r="AS4"/>
  <c r="AO10" l="1"/>
  <c r="AO3"/>
  <c r="AN6"/>
  <c r="AM6"/>
  <c r="AR6" s="1"/>
  <c r="AN9"/>
  <c r="AM9"/>
  <c r="AR9" s="1"/>
  <c r="AN7"/>
  <c r="AM7"/>
  <c r="AR7" s="1"/>
  <c r="AN8"/>
  <c r="AM8"/>
  <c r="AM5"/>
  <c r="AR5" s="1"/>
  <c r="AN4"/>
  <c r="AR4"/>
  <c r="AO8" l="1"/>
  <c r="AO6"/>
  <c r="AO7"/>
  <c r="AO5"/>
  <c r="AR8"/>
  <c r="AR11" s="1"/>
  <c r="AS11" s="1"/>
  <c r="AM11"/>
  <c r="AO4"/>
  <c r="AO9"/>
</calcChain>
</file>

<file path=xl/sharedStrings.xml><?xml version="1.0" encoding="utf-8"?>
<sst xmlns="http://schemas.openxmlformats.org/spreadsheetml/2006/main" count="919" uniqueCount="314">
  <si>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</si>
  <si>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</si>
  <si>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</si>
  <si>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</si>
  <si>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</si>
  <si>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</si>
  <si>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</si>
  <si>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</si>
  <si>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</si>
  <si>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</si>
  <si>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</si>
  <si>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</si>
  <si>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</si>
  <si>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</si>
  <si>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</si>
  <si>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</si>
  <si>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</si>
  <si>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</si>
  <si>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</si>
  <si>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</si>
  <si>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</si>
  <si>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</si>
  <si>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</si>
  <si>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</si>
  <si>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</si>
  <si>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</si>
  <si>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</si>
  <si>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</si>
  <si>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</si>
  <si>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</si>
  <si>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</si>
  <si>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</si>
  <si>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</si>
  <si>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</si>
  <si>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</si>
  <si>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</si>
  <si>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</si>
  <si>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</si>
  <si>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</si>
  <si>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</si>
  <si>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</si>
  <si>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</si>
  <si>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</si>
  <si>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</si>
  <si>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</si>
  <si>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</si>
  <si>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</si>
  <si>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</si>
  <si>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</si>
  <si>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</si>
  <si>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</si>
  <si>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</si>
  <si>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</si>
  <si>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</si>
  <si>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</si>
  <si>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</si>
  <si>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</si>
  <si>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</si>
  <si>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</si>
  <si>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</si>
  <si>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</si>
  <si>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</si>
  <si>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</si>
  <si>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</si>
  <si>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</si>
  <si>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</si>
  <si>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</si>
  <si>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</si>
  <si>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</si>
  <si>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</si>
  <si>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</si>
  <si>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</si>
  <si>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</si>
  <si>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</si>
  <si>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</si>
  <si>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</si>
  <si>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</si>
  <si>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</si>
  <si>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r>
      <t>LEMPLÍ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</si>
  <si>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zápas č.16</t>
  </si>
  <si>
    <t>zápas č.17</t>
  </si>
  <si>
    <t>zápas č.18</t>
  </si>
  <si>
    <t>zápas č.19</t>
  </si>
  <si>
    <t>zápas č.20</t>
  </si>
  <si>
    <t>zápas č.21</t>
  </si>
  <si>
    <r>
      <t>STAVEBNÍČ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</si>
  <si>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</si>
  <si>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</si>
  <si>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</si>
  <si>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</si>
  <si>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</si>
  <si>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</si>
  <si>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</si>
  <si>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</si>
  <si>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</si>
  <si>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</si>
  <si>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</si>
  <si>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</si>
  <si>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</si>
  <si>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</si>
  <si>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</si>
  <si>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</si>
  <si>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</si>
  <si>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</si>
  <si>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</si>
  <si>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</si>
  <si>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</si>
  <si>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</si>
  <si>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</si>
  <si>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16.1.</t>
  </si>
  <si>
    <t>30.1.</t>
  </si>
  <si>
    <t>13.2.</t>
  </si>
  <si>
    <t>27.2.</t>
  </si>
  <si>
    <t>13.3.</t>
  </si>
  <si>
    <t>27.3.</t>
  </si>
  <si>
    <t>10.4.</t>
  </si>
  <si>
    <t>24.4.</t>
  </si>
  <si>
    <t>8.5.</t>
  </si>
  <si>
    <t>15.5.</t>
  </si>
  <si>
    <t xml:space="preserve">28.5.   </t>
  </si>
  <si>
    <t>neděle - FINÁLE</t>
  </si>
  <si>
    <t>zápas č. 17</t>
  </si>
  <si>
    <t>zápas č. 18</t>
  </si>
  <si>
    <t>možnost paředehrát z 3.dne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</si>
  <si>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</si>
  <si>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</si>
  <si>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</si>
  <si>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</si>
  <si>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</si>
  <si>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</si>
  <si>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</si>
  <si>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</si>
  <si>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</si>
  <si>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</si>
  <si>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</si>
  <si>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</si>
  <si>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</si>
  <si>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</si>
  <si>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</si>
  <si>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</si>
  <si>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</si>
  <si>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</si>
  <si>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</si>
  <si>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</si>
  <si>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</si>
  <si>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</si>
  <si>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</si>
  <si>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</si>
  <si>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</si>
  <si>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</si>
  <si>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</si>
  <si>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</si>
  <si>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</si>
  <si>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</si>
  <si>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</si>
  <si>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</si>
  <si>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</si>
  <si>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</si>
  <si>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</si>
  <si>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</si>
  <si>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</si>
  <si>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</si>
  <si>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</si>
  <si>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</si>
  <si>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</si>
  <si>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</si>
  <si>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</si>
  <si>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</si>
  <si>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</si>
  <si>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</si>
  <si>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</si>
  <si>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</si>
  <si>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</si>
  <si>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</si>
  <si>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</si>
  <si>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</si>
  <si>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</si>
  <si>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</si>
  <si>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</si>
  <si>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</si>
  <si>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</si>
  <si>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</si>
  <si>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</si>
  <si>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</si>
  <si>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</si>
  <si>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</si>
  <si>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</si>
  <si>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</si>
  <si>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</si>
  <si>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možnost paředehrát z 4.dne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</si>
  <si>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</si>
  <si>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</si>
  <si>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</si>
  <si>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</si>
  <si>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</si>
  <si>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</si>
  <si>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</si>
  <si>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</si>
  <si>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</si>
  <si>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</si>
  <si>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</si>
  <si>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</si>
  <si>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</si>
  <si>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</si>
  <si>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</si>
  <si>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</si>
  <si>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</si>
  <si>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</si>
  <si>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</si>
  <si>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</si>
  <si>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</si>
  <si>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</si>
  <si>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</si>
  <si>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</si>
  <si>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</si>
  <si>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</si>
  <si>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</si>
  <si>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</si>
  <si>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</si>
  <si>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</si>
  <si>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</si>
  <si>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možnost paředehrát z 5.dne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</si>
  <si>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</si>
  <si>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</si>
  <si>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</si>
  <si>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</si>
  <si>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</si>
  <si>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</si>
  <si>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</si>
  <si>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</si>
  <si>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</si>
  <si>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</si>
  <si>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</si>
  <si>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</si>
  <si>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</si>
  <si>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</si>
  <si>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</si>
  <si>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</si>
  <si>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</si>
  <si>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</si>
  <si>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</si>
  <si>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</si>
  <si>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</si>
  <si>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</si>
  <si>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</si>
  <si>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</si>
  <si>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</si>
  <si>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</si>
  <si>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</si>
  <si>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</si>
  <si>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</si>
  <si>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</si>
  <si>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</si>
  <si>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</si>
  <si>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</si>
  <si>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</si>
  <si>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</si>
  <si>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</si>
  <si>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</si>
  <si>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</si>
  <si>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</si>
  <si>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</si>
  <si>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</si>
  <si>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</si>
  <si>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</si>
  <si>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</si>
  <si>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</si>
  <si>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</si>
  <si>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</si>
  <si>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</si>
  <si>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</si>
  <si>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</si>
  <si>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</si>
  <si>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</si>
  <si>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</si>
  <si>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</si>
  <si>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</si>
  <si>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</si>
  <si>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</si>
  <si>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</si>
  <si>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Pořadí po 4. kole</t>
  </si>
  <si>
    <r>
      <t>STAVEBNÍČ</t>
    </r>
    <r>
      <rPr>
        <b/>
        <sz val="20"/>
        <rFont val="Arial CE"/>
        <charset val="238"/>
      </rPr>
      <t>c</t>
    </r>
    <r>
      <rPr>
        <b/>
        <sz val="16"/>
        <rFont val="Arial CE"/>
        <family val="2"/>
        <charset val="238"/>
      </rPr>
      <t>I</t>
    </r>
  </si>
  <si>
    <r>
      <t>LEMPLÍ</t>
    </r>
    <r>
      <rPr>
        <b/>
        <sz val="20"/>
        <rFont val="Arial CE"/>
        <charset val="238"/>
      </rPr>
      <t>c</t>
    </r>
    <r>
      <rPr>
        <b/>
        <sz val="16"/>
        <rFont val="Arial CE"/>
        <family val="2"/>
        <charset val="238"/>
      </rPr>
      <t>I</t>
    </r>
  </si>
  <si>
    <t>DNF</t>
  </si>
  <si>
    <t xml:space="preserve">cena pro nejlepšího muže a ženu: láhev šampaňského :) </t>
  </si>
  <si>
    <t>7. Hrací den   2.1.2017  v 18:00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</si>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</sst>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6"/>
      <name val="Arial CE"/>
      <charset val="238"/>
    </font>
    <font>
      <sz val="2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2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1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31" fillId="0" borderId="0" xfId="0" applyFont="1"/>
    <xf numFmtId="0" fontId="30" fillId="0" borderId="0" xfId="0" applyFont="1"/>
    <xf numFmtId="16" fontId="30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2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3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3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3" fillId="0" borderId="52" xfId="1" applyFont="1" applyBorder="1" applyAlignment="1">
      <alignment vertical="center"/>
    </xf>
    <xf numFmtId="0" fontId="34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17" fillId="12" borderId="76" xfId="1" applyFont="1" applyFill="1" applyBorder="1" applyAlignment="1">
      <alignment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0" fontId="22" fillId="14" borderId="80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5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6" fillId="6" borderId="1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6" fillId="0" borderId="88" xfId="0" applyFont="1" applyFill="1" applyBorder="1" applyAlignment="1">
      <alignment horizontal="center"/>
    </xf>
    <xf numFmtId="0" fontId="37" fillId="0" borderId="89" xfId="0" applyFont="1" applyBorder="1" applyAlignment="1">
      <alignment horizontal="center"/>
    </xf>
    <xf numFmtId="0" fontId="37" fillId="0" borderId="9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7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1" fontId="13" fillId="0" borderId="37" xfId="1" applyNumberFormat="1" applyFont="1" applyFill="1" applyBorder="1" applyAlignment="1">
      <alignment horizontal="center" vertical="center"/>
    </xf>
    <xf numFmtId="1" fontId="13" fillId="14" borderId="37" xfId="1" applyNumberFormat="1" applyFont="1" applyFill="1" applyBorder="1" applyAlignment="1">
      <alignment horizontal="center" vertical="center"/>
    </xf>
    <xf numFmtId="1" fontId="13" fillId="0" borderId="32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4" fillId="0" borderId="48" xfId="1" applyNumberFormat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2"/>
  <sheetViews>
    <sheetView showGridLines="0" zoomScale="70" zoomScaleNormal="70" workbookViewId="0">
      <pane xSplit="17" ySplit="10" topLeftCell="R11" activePane="bottomRight" state="frozen"/>
      <selection pane="topRight" activeCell="R1" sqref="R1"/>
      <selection pane="bottomLeft" activeCell="A11" sqref="A11"/>
      <selection pane="bottomRight" activeCell="AA14" sqref="AA14"/>
    </sheetView>
  </sheetViews>
  <sheetFormatPr defaultRowHeight="12.75"/>
  <cols>
    <col min="1" max="1" width="3.7109375" style="13" customWidth="1"/>
    <col min="2" max="2" width="21.7109375" style="13" customWidth="1"/>
    <col min="3" max="39" width="4.7109375" style="13" customWidth="1"/>
    <col min="40" max="40" width="7.7109375" style="13" customWidth="1"/>
    <col min="41" max="41" width="9.140625" style="13" customWidth="1"/>
    <col min="42" max="44" width="5.7109375" style="13" customWidth="1"/>
    <col min="45" max="45" width="7.7109375" style="13" customWidth="1"/>
    <col min="46" max="208" width="9.140625" style="13"/>
    <col min="209" max="209" width="3.7109375" style="13" customWidth="1"/>
    <col min="210" max="210" width="20.140625" style="13" customWidth="1"/>
    <col min="211" max="295" width="4.7109375" style="13" customWidth="1"/>
    <col min="296" max="296" width="7.7109375" style="13" customWidth="1"/>
    <col min="297" max="297" width="9.140625" style="13" customWidth="1"/>
    <col min="298" max="300" width="5.7109375" style="13" customWidth="1"/>
    <col min="301" max="301" width="7.7109375" style="13" customWidth="1"/>
    <col min="302" max="464" width="9.140625" style="13"/>
    <col min="465" max="465" width="3.7109375" style="13" customWidth="1"/>
    <col min="466" max="466" width="20.140625" style="13" customWidth="1"/>
    <col min="467" max="551" width="4.7109375" style="13" customWidth="1"/>
    <col min="552" max="552" width="7.7109375" style="13" customWidth="1"/>
    <col min="553" max="553" width="9.140625" style="13" customWidth="1"/>
    <col min="554" max="556" width="5.7109375" style="13" customWidth="1"/>
    <col min="557" max="557" width="7.7109375" style="13" customWidth="1"/>
    <col min="558" max="720" width="9.140625" style="13"/>
    <col min="721" max="721" width="3.7109375" style="13" customWidth="1"/>
    <col min="722" max="722" width="20.140625" style="13" customWidth="1"/>
    <col min="723" max="807" width="4.7109375" style="13" customWidth="1"/>
    <col min="808" max="808" width="7.7109375" style="13" customWidth="1"/>
    <col min="809" max="809" width="9.140625" style="13" customWidth="1"/>
    <col min="810" max="812" width="5.7109375" style="13" customWidth="1"/>
    <col min="813" max="813" width="7.7109375" style="13" customWidth="1"/>
    <col min="814" max="976" width="9.140625" style="13"/>
    <col min="977" max="977" width="3.7109375" style="13" customWidth="1"/>
    <col min="978" max="978" width="20.140625" style="13" customWidth="1"/>
    <col min="979" max="1063" width="4.7109375" style="13" customWidth="1"/>
    <col min="1064" max="1064" width="7.7109375" style="13" customWidth="1"/>
    <col min="1065" max="1065" width="9.140625" style="13" customWidth="1"/>
    <col min="1066" max="1068" width="5.7109375" style="13" customWidth="1"/>
    <col min="1069" max="1069" width="7.7109375" style="13" customWidth="1"/>
    <col min="1070" max="1232" width="9.140625" style="13"/>
    <col min="1233" max="1233" width="3.7109375" style="13" customWidth="1"/>
    <col min="1234" max="1234" width="20.140625" style="13" customWidth="1"/>
    <col min="1235" max="1319" width="4.7109375" style="13" customWidth="1"/>
    <col min="1320" max="1320" width="7.7109375" style="13" customWidth="1"/>
    <col min="1321" max="1321" width="9.140625" style="13" customWidth="1"/>
    <col min="1322" max="1324" width="5.7109375" style="13" customWidth="1"/>
    <col min="1325" max="1325" width="7.7109375" style="13" customWidth="1"/>
    <col min="1326" max="1488" width="9.140625" style="13"/>
    <col min="1489" max="1489" width="3.7109375" style="13" customWidth="1"/>
    <col min="1490" max="1490" width="20.140625" style="13" customWidth="1"/>
    <col min="1491" max="1575" width="4.7109375" style="13" customWidth="1"/>
    <col min="1576" max="1576" width="7.7109375" style="13" customWidth="1"/>
    <col min="1577" max="1577" width="9.140625" style="13" customWidth="1"/>
    <col min="1578" max="1580" width="5.7109375" style="13" customWidth="1"/>
    <col min="1581" max="1581" width="7.7109375" style="13" customWidth="1"/>
    <col min="1582" max="1744" width="9.140625" style="13"/>
    <col min="1745" max="1745" width="3.7109375" style="13" customWidth="1"/>
    <col min="1746" max="1746" width="20.140625" style="13" customWidth="1"/>
    <col min="1747" max="1831" width="4.7109375" style="13" customWidth="1"/>
    <col min="1832" max="1832" width="7.7109375" style="13" customWidth="1"/>
    <col min="1833" max="1833" width="9.140625" style="13" customWidth="1"/>
    <col min="1834" max="1836" width="5.7109375" style="13" customWidth="1"/>
    <col min="1837" max="1837" width="7.7109375" style="13" customWidth="1"/>
    <col min="1838" max="2000" width="9.140625" style="13"/>
    <col min="2001" max="2001" width="3.7109375" style="13" customWidth="1"/>
    <col min="2002" max="2002" width="20.140625" style="13" customWidth="1"/>
    <col min="2003" max="2087" width="4.7109375" style="13" customWidth="1"/>
    <col min="2088" max="2088" width="7.7109375" style="13" customWidth="1"/>
    <col min="2089" max="2089" width="9.140625" style="13" customWidth="1"/>
    <col min="2090" max="2092" width="5.7109375" style="13" customWidth="1"/>
    <col min="2093" max="2093" width="7.7109375" style="13" customWidth="1"/>
    <col min="2094" max="2256" width="9.140625" style="13"/>
    <col min="2257" max="2257" width="3.7109375" style="13" customWidth="1"/>
    <col min="2258" max="2258" width="20.140625" style="13" customWidth="1"/>
    <col min="2259" max="2343" width="4.7109375" style="13" customWidth="1"/>
    <col min="2344" max="2344" width="7.7109375" style="13" customWidth="1"/>
    <col min="2345" max="2345" width="9.140625" style="13" customWidth="1"/>
    <col min="2346" max="2348" width="5.7109375" style="13" customWidth="1"/>
    <col min="2349" max="2349" width="7.7109375" style="13" customWidth="1"/>
    <col min="2350" max="2512" width="9.140625" style="13"/>
    <col min="2513" max="2513" width="3.7109375" style="13" customWidth="1"/>
    <col min="2514" max="2514" width="20.140625" style="13" customWidth="1"/>
    <col min="2515" max="2599" width="4.7109375" style="13" customWidth="1"/>
    <col min="2600" max="2600" width="7.7109375" style="13" customWidth="1"/>
    <col min="2601" max="2601" width="9.140625" style="13" customWidth="1"/>
    <col min="2602" max="2604" width="5.7109375" style="13" customWidth="1"/>
    <col min="2605" max="2605" width="7.7109375" style="13" customWidth="1"/>
    <col min="2606" max="2768" width="9.140625" style="13"/>
    <col min="2769" max="2769" width="3.7109375" style="13" customWidth="1"/>
    <col min="2770" max="2770" width="20.140625" style="13" customWidth="1"/>
    <col min="2771" max="2855" width="4.7109375" style="13" customWidth="1"/>
    <col min="2856" max="2856" width="7.7109375" style="13" customWidth="1"/>
    <col min="2857" max="2857" width="9.140625" style="13" customWidth="1"/>
    <col min="2858" max="2860" width="5.7109375" style="13" customWidth="1"/>
    <col min="2861" max="2861" width="7.7109375" style="13" customWidth="1"/>
    <col min="2862" max="3024" width="9.140625" style="13"/>
    <col min="3025" max="3025" width="3.7109375" style="13" customWidth="1"/>
    <col min="3026" max="3026" width="20.140625" style="13" customWidth="1"/>
    <col min="3027" max="3111" width="4.7109375" style="13" customWidth="1"/>
    <col min="3112" max="3112" width="7.7109375" style="13" customWidth="1"/>
    <col min="3113" max="3113" width="9.140625" style="13" customWidth="1"/>
    <col min="3114" max="3116" width="5.7109375" style="13" customWidth="1"/>
    <col min="3117" max="3117" width="7.7109375" style="13" customWidth="1"/>
    <col min="3118" max="3280" width="9.140625" style="13"/>
    <col min="3281" max="3281" width="3.7109375" style="13" customWidth="1"/>
    <col min="3282" max="3282" width="20.140625" style="13" customWidth="1"/>
    <col min="3283" max="3367" width="4.7109375" style="13" customWidth="1"/>
    <col min="3368" max="3368" width="7.7109375" style="13" customWidth="1"/>
    <col min="3369" max="3369" width="9.140625" style="13" customWidth="1"/>
    <col min="3370" max="3372" width="5.7109375" style="13" customWidth="1"/>
    <col min="3373" max="3373" width="7.7109375" style="13" customWidth="1"/>
    <col min="3374" max="3536" width="9.140625" style="13"/>
    <col min="3537" max="3537" width="3.7109375" style="13" customWidth="1"/>
    <col min="3538" max="3538" width="20.140625" style="13" customWidth="1"/>
    <col min="3539" max="3623" width="4.7109375" style="13" customWidth="1"/>
    <col min="3624" max="3624" width="7.7109375" style="13" customWidth="1"/>
    <col min="3625" max="3625" width="9.140625" style="13" customWidth="1"/>
    <col min="3626" max="3628" width="5.7109375" style="13" customWidth="1"/>
    <col min="3629" max="3629" width="7.7109375" style="13" customWidth="1"/>
    <col min="3630" max="3792" width="9.140625" style="13"/>
    <col min="3793" max="3793" width="3.7109375" style="13" customWidth="1"/>
    <col min="3794" max="3794" width="20.140625" style="13" customWidth="1"/>
    <col min="3795" max="3879" width="4.7109375" style="13" customWidth="1"/>
    <col min="3880" max="3880" width="7.7109375" style="13" customWidth="1"/>
    <col min="3881" max="3881" width="9.140625" style="13" customWidth="1"/>
    <col min="3882" max="3884" width="5.7109375" style="13" customWidth="1"/>
    <col min="3885" max="3885" width="7.7109375" style="13" customWidth="1"/>
    <col min="3886" max="4048" width="9.140625" style="13"/>
    <col min="4049" max="4049" width="3.7109375" style="13" customWidth="1"/>
    <col min="4050" max="4050" width="20.140625" style="13" customWidth="1"/>
    <col min="4051" max="4135" width="4.7109375" style="13" customWidth="1"/>
    <col min="4136" max="4136" width="7.7109375" style="13" customWidth="1"/>
    <col min="4137" max="4137" width="9.140625" style="13" customWidth="1"/>
    <col min="4138" max="4140" width="5.7109375" style="13" customWidth="1"/>
    <col min="4141" max="4141" width="7.7109375" style="13" customWidth="1"/>
    <col min="4142" max="4304" width="9.140625" style="13"/>
    <col min="4305" max="4305" width="3.7109375" style="13" customWidth="1"/>
    <col min="4306" max="4306" width="20.140625" style="13" customWidth="1"/>
    <col min="4307" max="4391" width="4.7109375" style="13" customWidth="1"/>
    <col min="4392" max="4392" width="7.7109375" style="13" customWidth="1"/>
    <col min="4393" max="4393" width="9.140625" style="13" customWidth="1"/>
    <col min="4394" max="4396" width="5.7109375" style="13" customWidth="1"/>
    <col min="4397" max="4397" width="7.7109375" style="13" customWidth="1"/>
    <col min="4398" max="4560" width="9.140625" style="13"/>
    <col min="4561" max="4561" width="3.7109375" style="13" customWidth="1"/>
    <col min="4562" max="4562" width="20.140625" style="13" customWidth="1"/>
    <col min="4563" max="4647" width="4.7109375" style="13" customWidth="1"/>
    <col min="4648" max="4648" width="7.7109375" style="13" customWidth="1"/>
    <col min="4649" max="4649" width="9.140625" style="13" customWidth="1"/>
    <col min="4650" max="4652" width="5.7109375" style="13" customWidth="1"/>
    <col min="4653" max="4653" width="7.7109375" style="13" customWidth="1"/>
    <col min="4654" max="4816" width="9.140625" style="13"/>
    <col min="4817" max="4817" width="3.7109375" style="13" customWidth="1"/>
    <col min="4818" max="4818" width="20.140625" style="13" customWidth="1"/>
    <col min="4819" max="4903" width="4.7109375" style="13" customWidth="1"/>
    <col min="4904" max="4904" width="7.7109375" style="13" customWidth="1"/>
    <col min="4905" max="4905" width="9.140625" style="13" customWidth="1"/>
    <col min="4906" max="4908" width="5.7109375" style="13" customWidth="1"/>
    <col min="4909" max="4909" width="7.7109375" style="13" customWidth="1"/>
    <col min="4910" max="5072" width="9.140625" style="13"/>
    <col min="5073" max="5073" width="3.7109375" style="13" customWidth="1"/>
    <col min="5074" max="5074" width="20.140625" style="13" customWidth="1"/>
    <col min="5075" max="5159" width="4.7109375" style="13" customWidth="1"/>
    <col min="5160" max="5160" width="7.7109375" style="13" customWidth="1"/>
    <col min="5161" max="5161" width="9.140625" style="13" customWidth="1"/>
    <col min="5162" max="5164" width="5.7109375" style="13" customWidth="1"/>
    <col min="5165" max="5165" width="7.7109375" style="13" customWidth="1"/>
    <col min="5166" max="5328" width="9.140625" style="13"/>
    <col min="5329" max="5329" width="3.7109375" style="13" customWidth="1"/>
    <col min="5330" max="5330" width="20.140625" style="13" customWidth="1"/>
    <col min="5331" max="5415" width="4.7109375" style="13" customWidth="1"/>
    <col min="5416" max="5416" width="7.7109375" style="13" customWidth="1"/>
    <col min="5417" max="5417" width="9.140625" style="13" customWidth="1"/>
    <col min="5418" max="5420" width="5.7109375" style="13" customWidth="1"/>
    <col min="5421" max="5421" width="7.7109375" style="13" customWidth="1"/>
    <col min="5422" max="5584" width="9.140625" style="13"/>
    <col min="5585" max="5585" width="3.7109375" style="13" customWidth="1"/>
    <col min="5586" max="5586" width="20.140625" style="13" customWidth="1"/>
    <col min="5587" max="5671" width="4.7109375" style="13" customWidth="1"/>
    <col min="5672" max="5672" width="7.7109375" style="13" customWidth="1"/>
    <col min="5673" max="5673" width="9.140625" style="13" customWidth="1"/>
    <col min="5674" max="5676" width="5.7109375" style="13" customWidth="1"/>
    <col min="5677" max="5677" width="7.7109375" style="13" customWidth="1"/>
    <col min="5678" max="5840" width="9.140625" style="13"/>
    <col min="5841" max="5841" width="3.7109375" style="13" customWidth="1"/>
    <col min="5842" max="5842" width="20.140625" style="13" customWidth="1"/>
    <col min="5843" max="5927" width="4.7109375" style="13" customWidth="1"/>
    <col min="5928" max="5928" width="7.7109375" style="13" customWidth="1"/>
    <col min="5929" max="5929" width="9.140625" style="13" customWidth="1"/>
    <col min="5930" max="5932" width="5.7109375" style="13" customWidth="1"/>
    <col min="5933" max="5933" width="7.7109375" style="13" customWidth="1"/>
    <col min="5934" max="6096" width="9.140625" style="13"/>
    <col min="6097" max="6097" width="3.7109375" style="13" customWidth="1"/>
    <col min="6098" max="6098" width="20.140625" style="13" customWidth="1"/>
    <col min="6099" max="6183" width="4.7109375" style="13" customWidth="1"/>
    <col min="6184" max="6184" width="7.7109375" style="13" customWidth="1"/>
    <col min="6185" max="6185" width="9.140625" style="13" customWidth="1"/>
    <col min="6186" max="6188" width="5.7109375" style="13" customWidth="1"/>
    <col min="6189" max="6189" width="7.7109375" style="13" customWidth="1"/>
    <col min="6190" max="6352" width="9.140625" style="13"/>
    <col min="6353" max="6353" width="3.7109375" style="13" customWidth="1"/>
    <col min="6354" max="6354" width="20.140625" style="13" customWidth="1"/>
    <col min="6355" max="6439" width="4.7109375" style="13" customWidth="1"/>
    <col min="6440" max="6440" width="7.7109375" style="13" customWidth="1"/>
    <col min="6441" max="6441" width="9.140625" style="13" customWidth="1"/>
    <col min="6442" max="6444" width="5.7109375" style="13" customWidth="1"/>
    <col min="6445" max="6445" width="7.7109375" style="13" customWidth="1"/>
    <col min="6446" max="6608" width="9.140625" style="13"/>
    <col min="6609" max="6609" width="3.7109375" style="13" customWidth="1"/>
    <col min="6610" max="6610" width="20.140625" style="13" customWidth="1"/>
    <col min="6611" max="6695" width="4.7109375" style="13" customWidth="1"/>
    <col min="6696" max="6696" width="7.7109375" style="13" customWidth="1"/>
    <col min="6697" max="6697" width="9.140625" style="13" customWidth="1"/>
    <col min="6698" max="6700" width="5.7109375" style="13" customWidth="1"/>
    <col min="6701" max="6701" width="7.7109375" style="13" customWidth="1"/>
    <col min="6702" max="6864" width="9.140625" style="13"/>
    <col min="6865" max="6865" width="3.7109375" style="13" customWidth="1"/>
    <col min="6866" max="6866" width="20.140625" style="13" customWidth="1"/>
    <col min="6867" max="6951" width="4.7109375" style="13" customWidth="1"/>
    <col min="6952" max="6952" width="7.7109375" style="13" customWidth="1"/>
    <col min="6953" max="6953" width="9.140625" style="13" customWidth="1"/>
    <col min="6954" max="6956" width="5.7109375" style="13" customWidth="1"/>
    <col min="6957" max="6957" width="7.7109375" style="13" customWidth="1"/>
    <col min="6958" max="7120" width="9.140625" style="13"/>
    <col min="7121" max="7121" width="3.7109375" style="13" customWidth="1"/>
    <col min="7122" max="7122" width="20.140625" style="13" customWidth="1"/>
    <col min="7123" max="7207" width="4.7109375" style="13" customWidth="1"/>
    <col min="7208" max="7208" width="7.7109375" style="13" customWidth="1"/>
    <col min="7209" max="7209" width="9.140625" style="13" customWidth="1"/>
    <col min="7210" max="7212" width="5.7109375" style="13" customWidth="1"/>
    <col min="7213" max="7213" width="7.7109375" style="13" customWidth="1"/>
    <col min="7214" max="7376" width="9.140625" style="13"/>
    <col min="7377" max="7377" width="3.7109375" style="13" customWidth="1"/>
    <col min="7378" max="7378" width="20.140625" style="13" customWidth="1"/>
    <col min="7379" max="7463" width="4.7109375" style="13" customWidth="1"/>
    <col min="7464" max="7464" width="7.7109375" style="13" customWidth="1"/>
    <col min="7465" max="7465" width="9.140625" style="13" customWidth="1"/>
    <col min="7466" max="7468" width="5.7109375" style="13" customWidth="1"/>
    <col min="7469" max="7469" width="7.7109375" style="13" customWidth="1"/>
    <col min="7470" max="7632" width="9.140625" style="13"/>
    <col min="7633" max="7633" width="3.7109375" style="13" customWidth="1"/>
    <col min="7634" max="7634" width="20.140625" style="13" customWidth="1"/>
    <col min="7635" max="7719" width="4.7109375" style="13" customWidth="1"/>
    <col min="7720" max="7720" width="7.7109375" style="13" customWidth="1"/>
    <col min="7721" max="7721" width="9.140625" style="13" customWidth="1"/>
    <col min="7722" max="7724" width="5.7109375" style="13" customWidth="1"/>
    <col min="7725" max="7725" width="7.7109375" style="13" customWidth="1"/>
    <col min="7726" max="7888" width="9.140625" style="13"/>
    <col min="7889" max="7889" width="3.7109375" style="13" customWidth="1"/>
    <col min="7890" max="7890" width="20.140625" style="13" customWidth="1"/>
    <col min="7891" max="7975" width="4.7109375" style="13" customWidth="1"/>
    <col min="7976" max="7976" width="7.7109375" style="13" customWidth="1"/>
    <col min="7977" max="7977" width="9.140625" style="13" customWidth="1"/>
    <col min="7978" max="7980" width="5.7109375" style="13" customWidth="1"/>
    <col min="7981" max="7981" width="7.7109375" style="13" customWidth="1"/>
    <col min="7982" max="8144" width="9.140625" style="13"/>
    <col min="8145" max="8145" width="3.7109375" style="13" customWidth="1"/>
    <col min="8146" max="8146" width="20.140625" style="13" customWidth="1"/>
    <col min="8147" max="8231" width="4.7109375" style="13" customWidth="1"/>
    <col min="8232" max="8232" width="7.7109375" style="13" customWidth="1"/>
    <col min="8233" max="8233" width="9.140625" style="13" customWidth="1"/>
    <col min="8234" max="8236" width="5.7109375" style="13" customWidth="1"/>
    <col min="8237" max="8237" width="7.7109375" style="13" customWidth="1"/>
    <col min="8238" max="8400" width="9.140625" style="13"/>
    <col min="8401" max="8401" width="3.7109375" style="13" customWidth="1"/>
    <col min="8402" max="8402" width="20.140625" style="13" customWidth="1"/>
    <col min="8403" max="8487" width="4.7109375" style="13" customWidth="1"/>
    <col min="8488" max="8488" width="7.7109375" style="13" customWidth="1"/>
    <col min="8489" max="8489" width="9.140625" style="13" customWidth="1"/>
    <col min="8490" max="8492" width="5.7109375" style="13" customWidth="1"/>
    <col min="8493" max="8493" width="7.7109375" style="13" customWidth="1"/>
    <col min="8494" max="8656" width="9.140625" style="13"/>
    <col min="8657" max="8657" width="3.7109375" style="13" customWidth="1"/>
    <col min="8658" max="8658" width="20.140625" style="13" customWidth="1"/>
    <col min="8659" max="8743" width="4.7109375" style="13" customWidth="1"/>
    <col min="8744" max="8744" width="7.7109375" style="13" customWidth="1"/>
    <col min="8745" max="8745" width="9.140625" style="13" customWidth="1"/>
    <col min="8746" max="8748" width="5.7109375" style="13" customWidth="1"/>
    <col min="8749" max="8749" width="7.7109375" style="13" customWidth="1"/>
    <col min="8750" max="8912" width="9.140625" style="13"/>
    <col min="8913" max="8913" width="3.7109375" style="13" customWidth="1"/>
    <col min="8914" max="8914" width="20.140625" style="13" customWidth="1"/>
    <col min="8915" max="8999" width="4.7109375" style="13" customWidth="1"/>
    <col min="9000" max="9000" width="7.7109375" style="13" customWidth="1"/>
    <col min="9001" max="9001" width="9.140625" style="13" customWidth="1"/>
    <col min="9002" max="9004" width="5.7109375" style="13" customWidth="1"/>
    <col min="9005" max="9005" width="7.7109375" style="13" customWidth="1"/>
    <col min="9006" max="9168" width="9.140625" style="13"/>
    <col min="9169" max="9169" width="3.7109375" style="13" customWidth="1"/>
    <col min="9170" max="9170" width="20.140625" style="13" customWidth="1"/>
    <col min="9171" max="9255" width="4.7109375" style="13" customWidth="1"/>
    <col min="9256" max="9256" width="7.7109375" style="13" customWidth="1"/>
    <col min="9257" max="9257" width="9.140625" style="13" customWidth="1"/>
    <col min="9258" max="9260" width="5.7109375" style="13" customWidth="1"/>
    <col min="9261" max="9261" width="7.7109375" style="13" customWidth="1"/>
    <col min="9262" max="9424" width="9.140625" style="13"/>
    <col min="9425" max="9425" width="3.7109375" style="13" customWidth="1"/>
    <col min="9426" max="9426" width="20.140625" style="13" customWidth="1"/>
    <col min="9427" max="9511" width="4.7109375" style="13" customWidth="1"/>
    <col min="9512" max="9512" width="7.7109375" style="13" customWidth="1"/>
    <col min="9513" max="9513" width="9.140625" style="13" customWidth="1"/>
    <col min="9514" max="9516" width="5.7109375" style="13" customWidth="1"/>
    <col min="9517" max="9517" width="7.7109375" style="13" customWidth="1"/>
    <col min="9518" max="9680" width="9.140625" style="13"/>
    <col min="9681" max="9681" width="3.7109375" style="13" customWidth="1"/>
    <col min="9682" max="9682" width="20.140625" style="13" customWidth="1"/>
    <col min="9683" max="9767" width="4.7109375" style="13" customWidth="1"/>
    <col min="9768" max="9768" width="7.7109375" style="13" customWidth="1"/>
    <col min="9769" max="9769" width="9.140625" style="13" customWidth="1"/>
    <col min="9770" max="9772" width="5.7109375" style="13" customWidth="1"/>
    <col min="9773" max="9773" width="7.7109375" style="13" customWidth="1"/>
    <col min="9774" max="9936" width="9.140625" style="13"/>
    <col min="9937" max="9937" width="3.7109375" style="13" customWidth="1"/>
    <col min="9938" max="9938" width="20.140625" style="13" customWidth="1"/>
    <col min="9939" max="10023" width="4.7109375" style="13" customWidth="1"/>
    <col min="10024" max="10024" width="7.7109375" style="13" customWidth="1"/>
    <col min="10025" max="10025" width="9.140625" style="13" customWidth="1"/>
    <col min="10026" max="10028" width="5.7109375" style="13" customWidth="1"/>
    <col min="10029" max="10029" width="7.7109375" style="13" customWidth="1"/>
    <col min="10030" max="10192" width="9.140625" style="13"/>
    <col min="10193" max="10193" width="3.7109375" style="13" customWidth="1"/>
    <col min="10194" max="10194" width="20.140625" style="13" customWidth="1"/>
    <col min="10195" max="10279" width="4.7109375" style="13" customWidth="1"/>
    <col min="10280" max="10280" width="7.7109375" style="13" customWidth="1"/>
    <col min="10281" max="10281" width="9.140625" style="13" customWidth="1"/>
    <col min="10282" max="10284" width="5.7109375" style="13" customWidth="1"/>
    <col min="10285" max="10285" width="7.7109375" style="13" customWidth="1"/>
    <col min="10286" max="10448" width="9.140625" style="13"/>
    <col min="10449" max="10449" width="3.7109375" style="13" customWidth="1"/>
    <col min="10450" max="10450" width="20.140625" style="13" customWidth="1"/>
    <col min="10451" max="10535" width="4.7109375" style="13" customWidth="1"/>
    <col min="10536" max="10536" width="7.7109375" style="13" customWidth="1"/>
    <col min="10537" max="10537" width="9.140625" style="13" customWidth="1"/>
    <col min="10538" max="10540" width="5.7109375" style="13" customWidth="1"/>
    <col min="10541" max="10541" width="7.7109375" style="13" customWidth="1"/>
    <col min="10542" max="10704" width="9.140625" style="13"/>
    <col min="10705" max="10705" width="3.7109375" style="13" customWidth="1"/>
    <col min="10706" max="10706" width="20.140625" style="13" customWidth="1"/>
    <col min="10707" max="10791" width="4.7109375" style="13" customWidth="1"/>
    <col min="10792" max="10792" width="7.7109375" style="13" customWidth="1"/>
    <col min="10793" max="10793" width="9.140625" style="13" customWidth="1"/>
    <col min="10794" max="10796" width="5.7109375" style="13" customWidth="1"/>
    <col min="10797" max="10797" width="7.7109375" style="13" customWidth="1"/>
    <col min="10798" max="10960" width="9.140625" style="13"/>
    <col min="10961" max="10961" width="3.7109375" style="13" customWidth="1"/>
    <col min="10962" max="10962" width="20.140625" style="13" customWidth="1"/>
    <col min="10963" max="11047" width="4.7109375" style="13" customWidth="1"/>
    <col min="11048" max="11048" width="7.7109375" style="13" customWidth="1"/>
    <col min="11049" max="11049" width="9.140625" style="13" customWidth="1"/>
    <col min="11050" max="11052" width="5.7109375" style="13" customWidth="1"/>
    <col min="11053" max="11053" width="7.7109375" style="13" customWidth="1"/>
    <col min="11054" max="11216" width="9.140625" style="13"/>
    <col min="11217" max="11217" width="3.7109375" style="13" customWidth="1"/>
    <col min="11218" max="11218" width="20.140625" style="13" customWidth="1"/>
    <col min="11219" max="11303" width="4.7109375" style="13" customWidth="1"/>
    <col min="11304" max="11304" width="7.7109375" style="13" customWidth="1"/>
    <col min="11305" max="11305" width="9.140625" style="13" customWidth="1"/>
    <col min="11306" max="11308" width="5.7109375" style="13" customWidth="1"/>
    <col min="11309" max="11309" width="7.7109375" style="13" customWidth="1"/>
    <col min="11310" max="11472" width="9.140625" style="13"/>
    <col min="11473" max="11473" width="3.7109375" style="13" customWidth="1"/>
    <col min="11474" max="11474" width="20.140625" style="13" customWidth="1"/>
    <col min="11475" max="11559" width="4.7109375" style="13" customWidth="1"/>
    <col min="11560" max="11560" width="7.7109375" style="13" customWidth="1"/>
    <col min="11561" max="11561" width="9.140625" style="13" customWidth="1"/>
    <col min="11562" max="11564" width="5.7109375" style="13" customWidth="1"/>
    <col min="11565" max="11565" width="7.7109375" style="13" customWidth="1"/>
    <col min="11566" max="11728" width="9.140625" style="13"/>
    <col min="11729" max="11729" width="3.7109375" style="13" customWidth="1"/>
    <col min="11730" max="11730" width="20.140625" style="13" customWidth="1"/>
    <col min="11731" max="11815" width="4.7109375" style="13" customWidth="1"/>
    <col min="11816" max="11816" width="7.7109375" style="13" customWidth="1"/>
    <col min="11817" max="11817" width="9.140625" style="13" customWidth="1"/>
    <col min="11818" max="11820" width="5.7109375" style="13" customWidth="1"/>
    <col min="11821" max="11821" width="7.7109375" style="13" customWidth="1"/>
    <col min="11822" max="11984" width="9.140625" style="13"/>
    <col min="11985" max="11985" width="3.7109375" style="13" customWidth="1"/>
    <col min="11986" max="11986" width="20.140625" style="13" customWidth="1"/>
    <col min="11987" max="12071" width="4.7109375" style="13" customWidth="1"/>
    <col min="12072" max="12072" width="7.7109375" style="13" customWidth="1"/>
    <col min="12073" max="12073" width="9.140625" style="13" customWidth="1"/>
    <col min="12074" max="12076" width="5.7109375" style="13" customWidth="1"/>
    <col min="12077" max="12077" width="7.7109375" style="13" customWidth="1"/>
    <col min="12078" max="12240" width="9.140625" style="13"/>
    <col min="12241" max="12241" width="3.7109375" style="13" customWidth="1"/>
    <col min="12242" max="12242" width="20.140625" style="13" customWidth="1"/>
    <col min="12243" max="12327" width="4.7109375" style="13" customWidth="1"/>
    <col min="12328" max="12328" width="7.7109375" style="13" customWidth="1"/>
    <col min="12329" max="12329" width="9.140625" style="13" customWidth="1"/>
    <col min="12330" max="12332" width="5.7109375" style="13" customWidth="1"/>
    <col min="12333" max="12333" width="7.7109375" style="13" customWidth="1"/>
    <col min="12334" max="12496" width="9.140625" style="13"/>
    <col min="12497" max="12497" width="3.7109375" style="13" customWidth="1"/>
    <col min="12498" max="12498" width="20.140625" style="13" customWidth="1"/>
    <col min="12499" max="12583" width="4.7109375" style="13" customWidth="1"/>
    <col min="12584" max="12584" width="7.7109375" style="13" customWidth="1"/>
    <col min="12585" max="12585" width="9.140625" style="13" customWidth="1"/>
    <col min="12586" max="12588" width="5.7109375" style="13" customWidth="1"/>
    <col min="12589" max="12589" width="7.7109375" style="13" customWidth="1"/>
    <col min="12590" max="12752" width="9.140625" style="13"/>
    <col min="12753" max="12753" width="3.7109375" style="13" customWidth="1"/>
    <col min="12754" max="12754" width="20.140625" style="13" customWidth="1"/>
    <col min="12755" max="12839" width="4.7109375" style="13" customWidth="1"/>
    <col min="12840" max="12840" width="7.7109375" style="13" customWidth="1"/>
    <col min="12841" max="12841" width="9.140625" style="13" customWidth="1"/>
    <col min="12842" max="12844" width="5.7109375" style="13" customWidth="1"/>
    <col min="12845" max="12845" width="7.7109375" style="13" customWidth="1"/>
    <col min="12846" max="13008" width="9.140625" style="13"/>
    <col min="13009" max="13009" width="3.7109375" style="13" customWidth="1"/>
    <col min="13010" max="13010" width="20.140625" style="13" customWidth="1"/>
    <col min="13011" max="13095" width="4.7109375" style="13" customWidth="1"/>
    <col min="13096" max="13096" width="7.7109375" style="13" customWidth="1"/>
    <col min="13097" max="13097" width="9.140625" style="13" customWidth="1"/>
    <col min="13098" max="13100" width="5.7109375" style="13" customWidth="1"/>
    <col min="13101" max="13101" width="7.7109375" style="13" customWidth="1"/>
    <col min="13102" max="13264" width="9.140625" style="13"/>
    <col min="13265" max="13265" width="3.7109375" style="13" customWidth="1"/>
    <col min="13266" max="13266" width="20.140625" style="13" customWidth="1"/>
    <col min="13267" max="13351" width="4.7109375" style="13" customWidth="1"/>
    <col min="13352" max="13352" width="7.7109375" style="13" customWidth="1"/>
    <col min="13353" max="13353" width="9.140625" style="13" customWidth="1"/>
    <col min="13354" max="13356" width="5.7109375" style="13" customWidth="1"/>
    <col min="13357" max="13357" width="7.7109375" style="13" customWidth="1"/>
    <col min="13358" max="13520" width="9.140625" style="13"/>
    <col min="13521" max="13521" width="3.7109375" style="13" customWidth="1"/>
    <col min="13522" max="13522" width="20.140625" style="13" customWidth="1"/>
    <col min="13523" max="13607" width="4.7109375" style="13" customWidth="1"/>
    <col min="13608" max="13608" width="7.7109375" style="13" customWidth="1"/>
    <col min="13609" max="13609" width="9.140625" style="13" customWidth="1"/>
    <col min="13610" max="13612" width="5.7109375" style="13" customWidth="1"/>
    <col min="13613" max="13613" width="7.7109375" style="13" customWidth="1"/>
    <col min="13614" max="13776" width="9.140625" style="13"/>
    <col min="13777" max="13777" width="3.7109375" style="13" customWidth="1"/>
    <col min="13778" max="13778" width="20.140625" style="13" customWidth="1"/>
    <col min="13779" max="13863" width="4.7109375" style="13" customWidth="1"/>
    <col min="13864" max="13864" width="7.7109375" style="13" customWidth="1"/>
    <col min="13865" max="13865" width="9.140625" style="13" customWidth="1"/>
    <col min="13866" max="13868" width="5.7109375" style="13" customWidth="1"/>
    <col min="13869" max="13869" width="7.7109375" style="13" customWidth="1"/>
    <col min="13870" max="14032" width="9.140625" style="13"/>
    <col min="14033" max="14033" width="3.7109375" style="13" customWidth="1"/>
    <col min="14034" max="14034" width="20.140625" style="13" customWidth="1"/>
    <col min="14035" max="14119" width="4.7109375" style="13" customWidth="1"/>
    <col min="14120" max="14120" width="7.7109375" style="13" customWidth="1"/>
    <col min="14121" max="14121" width="9.140625" style="13" customWidth="1"/>
    <col min="14122" max="14124" width="5.7109375" style="13" customWidth="1"/>
    <col min="14125" max="14125" width="7.7109375" style="13" customWidth="1"/>
    <col min="14126" max="14288" width="9.140625" style="13"/>
    <col min="14289" max="14289" width="3.7109375" style="13" customWidth="1"/>
    <col min="14290" max="14290" width="20.140625" style="13" customWidth="1"/>
    <col min="14291" max="14375" width="4.7109375" style="13" customWidth="1"/>
    <col min="14376" max="14376" width="7.7109375" style="13" customWidth="1"/>
    <col min="14377" max="14377" width="9.140625" style="13" customWidth="1"/>
    <col min="14378" max="14380" width="5.7109375" style="13" customWidth="1"/>
    <col min="14381" max="14381" width="7.7109375" style="13" customWidth="1"/>
    <col min="14382" max="14544" width="9.140625" style="13"/>
    <col min="14545" max="14545" width="3.7109375" style="13" customWidth="1"/>
    <col min="14546" max="14546" width="20.140625" style="13" customWidth="1"/>
    <col min="14547" max="14631" width="4.7109375" style="13" customWidth="1"/>
    <col min="14632" max="14632" width="7.7109375" style="13" customWidth="1"/>
    <col min="14633" max="14633" width="9.140625" style="13" customWidth="1"/>
    <col min="14634" max="14636" width="5.7109375" style="13" customWidth="1"/>
    <col min="14637" max="14637" width="7.7109375" style="13" customWidth="1"/>
    <col min="14638" max="14800" width="9.140625" style="13"/>
    <col min="14801" max="14801" width="3.7109375" style="13" customWidth="1"/>
    <col min="14802" max="14802" width="20.140625" style="13" customWidth="1"/>
    <col min="14803" max="14887" width="4.7109375" style="13" customWidth="1"/>
    <col min="14888" max="14888" width="7.7109375" style="13" customWidth="1"/>
    <col min="14889" max="14889" width="9.140625" style="13" customWidth="1"/>
    <col min="14890" max="14892" width="5.7109375" style="13" customWidth="1"/>
    <col min="14893" max="14893" width="7.7109375" style="13" customWidth="1"/>
    <col min="14894" max="15056" width="9.140625" style="13"/>
    <col min="15057" max="15057" width="3.7109375" style="13" customWidth="1"/>
    <col min="15058" max="15058" width="20.140625" style="13" customWidth="1"/>
    <col min="15059" max="15143" width="4.7109375" style="13" customWidth="1"/>
    <col min="15144" max="15144" width="7.7109375" style="13" customWidth="1"/>
    <col min="15145" max="15145" width="9.140625" style="13" customWidth="1"/>
    <col min="15146" max="15148" width="5.7109375" style="13" customWidth="1"/>
    <col min="15149" max="15149" width="7.7109375" style="13" customWidth="1"/>
    <col min="15150" max="15312" width="9.140625" style="13"/>
    <col min="15313" max="15313" width="3.7109375" style="13" customWidth="1"/>
    <col min="15314" max="15314" width="20.140625" style="13" customWidth="1"/>
    <col min="15315" max="15399" width="4.7109375" style="13" customWidth="1"/>
    <col min="15400" max="15400" width="7.7109375" style="13" customWidth="1"/>
    <col min="15401" max="15401" width="9.140625" style="13" customWidth="1"/>
    <col min="15402" max="15404" width="5.7109375" style="13" customWidth="1"/>
    <col min="15405" max="15405" width="7.7109375" style="13" customWidth="1"/>
    <col min="15406" max="15568" width="9.140625" style="13"/>
    <col min="15569" max="15569" width="3.7109375" style="13" customWidth="1"/>
    <col min="15570" max="15570" width="20.140625" style="13" customWidth="1"/>
    <col min="15571" max="15655" width="4.7109375" style="13" customWidth="1"/>
    <col min="15656" max="15656" width="7.7109375" style="13" customWidth="1"/>
    <col min="15657" max="15657" width="9.140625" style="13" customWidth="1"/>
    <col min="15658" max="15660" width="5.7109375" style="13" customWidth="1"/>
    <col min="15661" max="15661" width="7.7109375" style="13" customWidth="1"/>
    <col min="15662" max="15824" width="9.140625" style="13"/>
    <col min="15825" max="15825" width="3.7109375" style="13" customWidth="1"/>
    <col min="15826" max="15826" width="20.140625" style="13" customWidth="1"/>
    <col min="15827" max="15911" width="4.7109375" style="13" customWidth="1"/>
    <col min="15912" max="15912" width="7.7109375" style="13" customWidth="1"/>
    <col min="15913" max="15913" width="9.140625" style="13" customWidth="1"/>
    <col min="15914" max="15916" width="5.7109375" style="13" customWidth="1"/>
    <col min="15917" max="15917" width="7.7109375" style="13" customWidth="1"/>
    <col min="15918" max="16080" width="9.140625" style="13"/>
    <col min="16081" max="16081" width="3.7109375" style="13" customWidth="1"/>
    <col min="16082" max="16082" width="20.140625" style="13" customWidth="1"/>
    <col min="16083" max="16167" width="4.7109375" style="13" customWidth="1"/>
    <col min="16168" max="16168" width="7.7109375" style="13" customWidth="1"/>
    <col min="16169" max="16169" width="9.140625" style="13" customWidth="1"/>
    <col min="16170" max="16172" width="5.7109375" style="13" customWidth="1"/>
    <col min="16173" max="16173" width="7.7109375" style="13" customWidth="1"/>
    <col min="16174" max="16384" width="9.140625" style="13"/>
  </cols>
  <sheetData>
    <row r="1" spans="1:46" ht="90" customHeight="1" thickBot="1">
      <c r="A1" s="223" t="s">
        <v>23</v>
      </c>
      <c r="B1" s="225" t="s">
        <v>24</v>
      </c>
      <c r="C1" s="227" t="s">
        <v>87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9" t="s">
        <v>25</v>
      </c>
      <c r="AN1" s="221" t="s">
        <v>26</v>
      </c>
      <c r="AO1" s="221" t="s">
        <v>27</v>
      </c>
      <c r="AP1" s="221" t="s">
        <v>28</v>
      </c>
      <c r="AQ1" s="221" t="s">
        <v>29</v>
      </c>
      <c r="AR1" s="221" t="s">
        <v>30</v>
      </c>
      <c r="AS1" s="221" t="s">
        <v>31</v>
      </c>
    </row>
    <row r="2" spans="1:46" ht="15" customHeight="1" thickBot="1">
      <c r="A2" s="224"/>
      <c r="B2" s="226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3">
        <v>7</v>
      </c>
      <c r="J2" s="110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3">
        <v>14</v>
      </c>
      <c r="Q2" s="110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3">
        <v>21</v>
      </c>
      <c r="X2" s="110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3">
        <v>28</v>
      </c>
      <c r="AE2" s="110">
        <v>29</v>
      </c>
      <c r="AF2" s="110">
        <v>30</v>
      </c>
      <c r="AG2" s="110">
        <v>31</v>
      </c>
      <c r="AH2" s="110">
        <v>32</v>
      </c>
      <c r="AI2" s="110">
        <v>33</v>
      </c>
      <c r="AJ2" s="110">
        <v>34</v>
      </c>
      <c r="AK2" s="113">
        <v>35</v>
      </c>
      <c r="AL2" s="110"/>
      <c r="AM2" s="230"/>
      <c r="AN2" s="222"/>
      <c r="AO2" s="222"/>
      <c r="AP2" s="222"/>
      <c r="AQ2" s="222"/>
      <c r="AR2" s="222"/>
      <c r="AS2" s="222"/>
    </row>
    <row r="3" spans="1:46" s="25" customFormat="1" ht="29.25" customHeight="1" thickBot="1">
      <c r="A3" s="16" t="s">
        <v>32</v>
      </c>
      <c r="B3" s="17" t="s">
        <v>76</v>
      </c>
      <c r="C3" s="18">
        <v>432</v>
      </c>
      <c r="D3" s="19">
        <v>390</v>
      </c>
      <c r="E3" s="19">
        <v>441</v>
      </c>
      <c r="F3" s="19">
        <v>385</v>
      </c>
      <c r="G3" s="38">
        <v>498</v>
      </c>
      <c r="H3" s="19">
        <v>406</v>
      </c>
      <c r="I3" s="114">
        <v>459</v>
      </c>
      <c r="J3" s="111">
        <v>476</v>
      </c>
      <c r="K3" s="19">
        <v>393</v>
      </c>
      <c r="L3" s="19">
        <v>480</v>
      </c>
      <c r="M3" s="19">
        <v>478</v>
      </c>
      <c r="N3" s="19">
        <v>422</v>
      </c>
      <c r="O3" s="19">
        <v>478</v>
      </c>
      <c r="P3" s="114">
        <v>408</v>
      </c>
      <c r="Q3" s="111">
        <v>450</v>
      </c>
      <c r="R3" s="19">
        <v>427</v>
      </c>
      <c r="S3" s="19">
        <v>441</v>
      </c>
      <c r="T3" s="19">
        <v>445</v>
      </c>
      <c r="U3" s="19">
        <v>487</v>
      </c>
      <c r="V3" s="19">
        <v>400</v>
      </c>
      <c r="W3" s="146">
        <v>430</v>
      </c>
      <c r="X3" s="111">
        <v>403</v>
      </c>
      <c r="Y3" s="19">
        <v>453</v>
      </c>
      <c r="Z3" s="19">
        <v>412</v>
      </c>
      <c r="AA3" s="19">
        <v>466</v>
      </c>
      <c r="AB3" s="19">
        <v>427</v>
      </c>
      <c r="AC3" s="19">
        <v>397</v>
      </c>
      <c r="AD3" s="114">
        <v>452</v>
      </c>
      <c r="AE3" s="190">
        <v>386</v>
      </c>
      <c r="AF3" s="269">
        <v>549</v>
      </c>
      <c r="AG3" s="190">
        <v>418</v>
      </c>
      <c r="AH3" s="190">
        <v>410</v>
      </c>
      <c r="AI3" s="190">
        <v>462</v>
      </c>
      <c r="AJ3" s="190">
        <v>450</v>
      </c>
      <c r="AK3" s="192">
        <v>403</v>
      </c>
      <c r="AL3" s="190"/>
      <c r="AM3" s="27">
        <f>COUNTA(C3:AL3)</f>
        <v>35</v>
      </c>
      <c r="AN3" s="20">
        <f>SUM(C3:AL3)</f>
        <v>15314</v>
      </c>
      <c r="AO3" s="21">
        <f>AN3/AM3</f>
        <v>437.54285714285714</v>
      </c>
      <c r="AP3" s="22">
        <v>26</v>
      </c>
      <c r="AQ3" s="22">
        <v>0</v>
      </c>
      <c r="AR3" s="22">
        <f>AM3-AQ3-AP3</f>
        <v>9</v>
      </c>
      <c r="AS3" s="23">
        <f>2*AP3+1*AQ3</f>
        <v>52</v>
      </c>
      <c r="AT3" s="24"/>
    </row>
    <row r="4" spans="1:46" s="25" customFormat="1" ht="30" customHeight="1" thickBot="1">
      <c r="A4" s="16" t="s">
        <v>33</v>
      </c>
      <c r="B4" s="17" t="s">
        <v>34</v>
      </c>
      <c r="C4" s="18">
        <v>423</v>
      </c>
      <c r="D4" s="19">
        <v>389</v>
      </c>
      <c r="E4" s="19">
        <v>446</v>
      </c>
      <c r="F4" s="19">
        <v>472</v>
      </c>
      <c r="G4" s="19">
        <v>467</v>
      </c>
      <c r="H4" s="19">
        <v>372</v>
      </c>
      <c r="I4" s="114">
        <v>411</v>
      </c>
      <c r="J4" s="111">
        <v>479</v>
      </c>
      <c r="K4" s="19">
        <v>428</v>
      </c>
      <c r="L4" s="19">
        <v>432</v>
      </c>
      <c r="M4" s="19">
        <v>397</v>
      </c>
      <c r="N4" s="19">
        <v>387</v>
      </c>
      <c r="O4" s="19">
        <v>377</v>
      </c>
      <c r="P4" s="114">
        <v>436</v>
      </c>
      <c r="Q4" s="111">
        <v>400</v>
      </c>
      <c r="R4" s="19">
        <v>395</v>
      </c>
      <c r="S4" s="19">
        <v>416</v>
      </c>
      <c r="T4" s="19">
        <v>458</v>
      </c>
      <c r="U4" s="38">
        <v>490</v>
      </c>
      <c r="V4" s="19">
        <v>442</v>
      </c>
      <c r="W4" s="114">
        <v>398</v>
      </c>
      <c r="X4" s="111">
        <v>412</v>
      </c>
      <c r="Y4" s="19">
        <v>445</v>
      </c>
      <c r="Z4" s="19">
        <v>460</v>
      </c>
      <c r="AA4" s="19">
        <v>443</v>
      </c>
      <c r="AB4" s="19">
        <v>394</v>
      </c>
      <c r="AC4" s="19">
        <v>515</v>
      </c>
      <c r="AD4" s="114">
        <v>482</v>
      </c>
      <c r="AE4" s="268" t="s">
        <v>283</v>
      </c>
      <c r="AF4" s="190">
        <v>420</v>
      </c>
      <c r="AG4" s="190">
        <v>452</v>
      </c>
      <c r="AH4" s="190">
        <v>387</v>
      </c>
      <c r="AI4" s="190">
        <v>398</v>
      </c>
      <c r="AJ4" s="190">
        <v>477</v>
      </c>
      <c r="AK4" s="192">
        <v>453</v>
      </c>
      <c r="AL4" s="190"/>
      <c r="AM4" s="37">
        <f>COUNTA(C4:AL4)</f>
        <v>35</v>
      </c>
      <c r="AN4" s="20">
        <f>SUM(C4:AL4)</f>
        <v>14653</v>
      </c>
      <c r="AO4" s="21">
        <f>AN4/AM4</f>
        <v>418.65714285714284</v>
      </c>
      <c r="AP4" s="22">
        <v>26</v>
      </c>
      <c r="AQ4" s="22">
        <v>0</v>
      </c>
      <c r="AR4" s="22">
        <f>AM4-AQ4-AP4</f>
        <v>9</v>
      </c>
      <c r="AS4" s="23">
        <f>2*AP4+1*AQ4</f>
        <v>52</v>
      </c>
    </row>
    <row r="5" spans="1:46" s="25" customFormat="1" ht="30" customHeight="1" thickBot="1">
      <c r="A5" s="28" t="s">
        <v>35</v>
      </c>
      <c r="B5" s="17" t="s">
        <v>74</v>
      </c>
      <c r="C5" s="18">
        <v>384</v>
      </c>
      <c r="D5" s="19">
        <v>412</v>
      </c>
      <c r="E5" s="19">
        <v>460</v>
      </c>
      <c r="F5" s="19">
        <v>440</v>
      </c>
      <c r="G5" s="19">
        <v>388</v>
      </c>
      <c r="H5" s="19">
        <v>409</v>
      </c>
      <c r="I5" s="114">
        <v>398</v>
      </c>
      <c r="J5" s="111">
        <v>380</v>
      </c>
      <c r="K5" s="19">
        <v>446</v>
      </c>
      <c r="L5" s="19">
        <v>501</v>
      </c>
      <c r="M5" s="19">
        <v>413</v>
      </c>
      <c r="N5" s="19">
        <v>435</v>
      </c>
      <c r="O5" s="19">
        <v>445</v>
      </c>
      <c r="P5" s="114">
        <v>370</v>
      </c>
      <c r="Q5" s="111">
        <v>435</v>
      </c>
      <c r="R5" s="19">
        <v>390</v>
      </c>
      <c r="S5" s="19">
        <v>386</v>
      </c>
      <c r="T5" s="19">
        <v>410</v>
      </c>
      <c r="U5" s="19">
        <v>413</v>
      </c>
      <c r="V5" s="19">
        <v>408</v>
      </c>
      <c r="W5" s="114">
        <v>450</v>
      </c>
      <c r="X5" s="111">
        <v>368</v>
      </c>
      <c r="Y5" s="19">
        <v>385</v>
      </c>
      <c r="Z5" s="19">
        <v>373</v>
      </c>
      <c r="AA5" s="19">
        <v>455</v>
      </c>
      <c r="AB5" s="19">
        <v>487</v>
      </c>
      <c r="AC5" s="19">
        <v>407</v>
      </c>
      <c r="AD5" s="114">
        <v>485</v>
      </c>
      <c r="AE5" s="111">
        <v>389</v>
      </c>
      <c r="AF5" s="111">
        <v>386</v>
      </c>
      <c r="AG5" s="111">
        <v>447</v>
      </c>
      <c r="AH5" s="111">
        <v>385</v>
      </c>
      <c r="AI5" s="111">
        <v>382</v>
      </c>
      <c r="AJ5" s="111">
        <v>387</v>
      </c>
      <c r="AK5" s="114">
        <v>396</v>
      </c>
      <c r="AL5" s="111"/>
      <c r="AM5" s="36">
        <f>COUNTA(C5:AL5)</f>
        <v>35</v>
      </c>
      <c r="AN5" s="20">
        <f>SUM(C5:AL5)</f>
        <v>14505</v>
      </c>
      <c r="AO5" s="21">
        <f>AN5/AM5</f>
        <v>414.42857142857144</v>
      </c>
      <c r="AP5" s="22">
        <v>24</v>
      </c>
      <c r="AQ5" s="22">
        <v>0</v>
      </c>
      <c r="AR5" s="22">
        <f>AM5-AQ5-AP5</f>
        <v>11</v>
      </c>
      <c r="AS5" s="23">
        <f>2*AP5+1*AQ5</f>
        <v>48</v>
      </c>
    </row>
    <row r="6" spans="1:46" s="25" customFormat="1" ht="30" customHeight="1" thickBot="1">
      <c r="A6" s="28" t="s">
        <v>36</v>
      </c>
      <c r="B6" s="31" t="s">
        <v>75</v>
      </c>
      <c r="C6" s="32">
        <v>388</v>
      </c>
      <c r="D6" s="30">
        <v>379</v>
      </c>
      <c r="E6" s="30">
        <v>426</v>
      </c>
      <c r="F6" s="30">
        <v>445</v>
      </c>
      <c r="G6" s="30">
        <v>436</v>
      </c>
      <c r="H6" s="30">
        <v>432</v>
      </c>
      <c r="I6" s="115">
        <v>454</v>
      </c>
      <c r="J6" s="112">
        <v>374</v>
      </c>
      <c r="K6" s="30">
        <v>471</v>
      </c>
      <c r="L6" s="30">
        <v>379</v>
      </c>
      <c r="M6" s="30">
        <v>472</v>
      </c>
      <c r="N6" s="30">
        <v>504</v>
      </c>
      <c r="O6" s="30">
        <v>409</v>
      </c>
      <c r="P6" s="115">
        <v>445</v>
      </c>
      <c r="Q6" s="112">
        <v>393</v>
      </c>
      <c r="R6" s="30">
        <v>377</v>
      </c>
      <c r="S6" s="30">
        <v>392</v>
      </c>
      <c r="T6" s="30">
        <v>480</v>
      </c>
      <c r="U6" s="30">
        <v>401</v>
      </c>
      <c r="V6" s="30">
        <v>473</v>
      </c>
      <c r="W6" s="115">
        <v>397</v>
      </c>
      <c r="X6" s="112">
        <v>452</v>
      </c>
      <c r="Y6" s="30">
        <v>410</v>
      </c>
      <c r="Z6" s="30">
        <v>410</v>
      </c>
      <c r="AA6" s="30">
        <v>423</v>
      </c>
      <c r="AB6" s="30">
        <v>364</v>
      </c>
      <c r="AC6" s="30">
        <v>400</v>
      </c>
      <c r="AD6" s="115">
        <v>449</v>
      </c>
      <c r="AE6" s="112">
        <v>361</v>
      </c>
      <c r="AF6" s="112">
        <v>451</v>
      </c>
      <c r="AG6" s="112">
        <v>403</v>
      </c>
      <c r="AH6" s="112">
        <v>395</v>
      </c>
      <c r="AI6" s="112">
        <v>413</v>
      </c>
      <c r="AJ6" s="112">
        <v>494</v>
      </c>
      <c r="AK6" s="115">
        <v>417</v>
      </c>
      <c r="AL6" s="112"/>
      <c r="AM6" s="33">
        <f>COUNTA(C6:AL6)</f>
        <v>35</v>
      </c>
      <c r="AN6" s="34">
        <f>SUM(C6:AL6)</f>
        <v>14769</v>
      </c>
      <c r="AO6" s="35">
        <f>AN6/AM6</f>
        <v>421.97142857142859</v>
      </c>
      <c r="AP6" s="22">
        <v>23</v>
      </c>
      <c r="AQ6" s="22">
        <v>0</v>
      </c>
      <c r="AR6" s="22">
        <f>AM6-AQ6-AP6</f>
        <v>12</v>
      </c>
      <c r="AS6" s="23">
        <f>2*AP6+1*AQ6</f>
        <v>46</v>
      </c>
    </row>
    <row r="7" spans="1:46" s="25" customFormat="1" ht="30" customHeight="1" thickBot="1">
      <c r="A7" s="16" t="s">
        <v>37</v>
      </c>
      <c r="B7" s="117" t="s">
        <v>78</v>
      </c>
      <c r="C7" s="209">
        <v>380</v>
      </c>
      <c r="D7" s="211">
        <v>347</v>
      </c>
      <c r="E7" s="211">
        <v>325</v>
      </c>
      <c r="F7" s="211">
        <v>368</v>
      </c>
      <c r="G7" s="211">
        <v>382</v>
      </c>
      <c r="H7" s="211">
        <v>387</v>
      </c>
      <c r="I7" s="213">
        <v>314</v>
      </c>
      <c r="J7" s="215">
        <v>420</v>
      </c>
      <c r="K7" s="211">
        <v>412</v>
      </c>
      <c r="L7" s="211">
        <v>315</v>
      </c>
      <c r="M7" s="211">
        <v>351</v>
      </c>
      <c r="N7" s="211">
        <v>372</v>
      </c>
      <c r="O7" s="211">
        <v>308</v>
      </c>
      <c r="P7" s="213">
        <v>381</v>
      </c>
      <c r="Q7" s="215">
        <v>389</v>
      </c>
      <c r="R7" s="211">
        <v>421</v>
      </c>
      <c r="S7" s="211">
        <v>327</v>
      </c>
      <c r="T7" s="211">
        <v>434</v>
      </c>
      <c r="U7" s="211">
        <v>403</v>
      </c>
      <c r="V7" s="211">
        <v>362</v>
      </c>
      <c r="W7" s="213">
        <v>425</v>
      </c>
      <c r="X7" s="215">
        <v>342</v>
      </c>
      <c r="Y7" s="211">
        <v>349</v>
      </c>
      <c r="Z7" s="211">
        <v>436</v>
      </c>
      <c r="AA7" s="211">
        <v>373</v>
      </c>
      <c r="AB7" s="211">
        <v>347</v>
      </c>
      <c r="AC7" s="211">
        <v>393</v>
      </c>
      <c r="AD7" s="213">
        <v>367</v>
      </c>
      <c r="AE7" s="215">
        <v>362</v>
      </c>
      <c r="AF7" s="215">
        <v>406</v>
      </c>
      <c r="AG7" s="215">
        <v>376</v>
      </c>
      <c r="AH7" s="215">
        <v>362</v>
      </c>
      <c r="AI7" s="215">
        <v>389</v>
      </c>
      <c r="AJ7" s="215">
        <v>331</v>
      </c>
      <c r="AK7" s="213">
        <v>370</v>
      </c>
      <c r="AL7" s="266"/>
      <c r="AM7" s="217">
        <f>COUNTA(C7:AL7)</f>
        <v>35</v>
      </c>
      <c r="AN7" s="219">
        <f>SUM(C7:AL7)</f>
        <v>13026</v>
      </c>
      <c r="AO7" s="35">
        <f>AN7/AM7</f>
        <v>372.17142857142858</v>
      </c>
      <c r="AP7" s="77">
        <v>13</v>
      </c>
      <c r="AQ7" s="77">
        <v>0</v>
      </c>
      <c r="AR7" s="77">
        <f>AM7-AQ7-AP7</f>
        <v>22</v>
      </c>
      <c r="AS7" s="23">
        <f>2*AP7+1*AQ7</f>
        <v>26</v>
      </c>
    </row>
    <row r="8" spans="1:46" s="25" customFormat="1" ht="30" customHeight="1" thickBot="1">
      <c r="A8" s="16" t="s">
        <v>38</v>
      </c>
      <c r="B8" s="73" t="s">
        <v>40</v>
      </c>
      <c r="C8" s="32">
        <v>403</v>
      </c>
      <c r="D8" s="30">
        <v>333</v>
      </c>
      <c r="E8" s="30">
        <v>349</v>
      </c>
      <c r="F8" s="30">
        <v>370</v>
      </c>
      <c r="G8" s="30">
        <v>323</v>
      </c>
      <c r="H8" s="30">
        <v>333</v>
      </c>
      <c r="I8" s="115">
        <v>400</v>
      </c>
      <c r="J8" s="112">
        <v>377</v>
      </c>
      <c r="K8" s="30">
        <v>357</v>
      </c>
      <c r="L8" s="30">
        <v>350</v>
      </c>
      <c r="M8" s="30">
        <v>355</v>
      </c>
      <c r="N8" s="30">
        <v>333</v>
      </c>
      <c r="O8" s="30">
        <v>344</v>
      </c>
      <c r="P8" s="115">
        <v>426</v>
      </c>
      <c r="Q8" s="112">
        <v>326</v>
      </c>
      <c r="R8" s="30">
        <v>382</v>
      </c>
      <c r="S8" s="30">
        <v>277</v>
      </c>
      <c r="T8" s="30">
        <v>396</v>
      </c>
      <c r="U8" s="30">
        <v>357</v>
      </c>
      <c r="V8" s="30">
        <v>348</v>
      </c>
      <c r="W8" s="115">
        <v>437</v>
      </c>
      <c r="X8" s="112">
        <v>328</v>
      </c>
      <c r="Y8" s="30">
        <v>354</v>
      </c>
      <c r="Z8" s="30">
        <v>391</v>
      </c>
      <c r="AA8" s="30">
        <v>473</v>
      </c>
      <c r="AB8" s="30">
        <v>364</v>
      </c>
      <c r="AC8" s="30">
        <v>364</v>
      </c>
      <c r="AD8" s="115">
        <v>303</v>
      </c>
      <c r="AE8" s="112">
        <v>402</v>
      </c>
      <c r="AF8" s="112">
        <v>368</v>
      </c>
      <c r="AG8" s="112">
        <v>386</v>
      </c>
      <c r="AH8" s="112">
        <v>326</v>
      </c>
      <c r="AI8" s="112">
        <v>352</v>
      </c>
      <c r="AJ8" s="112">
        <v>427</v>
      </c>
      <c r="AK8" s="115">
        <v>353</v>
      </c>
      <c r="AL8" s="265"/>
      <c r="AM8" s="33">
        <f>COUNTA(C8:AL8)</f>
        <v>35</v>
      </c>
      <c r="AN8" s="34">
        <f>SUM(C8:AL8)</f>
        <v>12767</v>
      </c>
      <c r="AO8" s="35">
        <f>AN8/AM8</f>
        <v>364.77142857142854</v>
      </c>
      <c r="AP8" s="22">
        <v>13</v>
      </c>
      <c r="AQ8" s="22">
        <v>0</v>
      </c>
      <c r="AR8" s="22">
        <f>AM8-AQ8-AP8</f>
        <v>22</v>
      </c>
      <c r="AS8" s="23">
        <f>2*AP8+1*AQ8</f>
        <v>26</v>
      </c>
    </row>
    <row r="9" spans="1:46" s="25" customFormat="1" ht="30" customHeight="1" thickBot="1">
      <c r="A9" s="16" t="s">
        <v>77</v>
      </c>
      <c r="B9" s="73" t="s">
        <v>39</v>
      </c>
      <c r="C9" s="191">
        <v>334</v>
      </c>
      <c r="D9" s="26">
        <v>341</v>
      </c>
      <c r="E9" s="26">
        <v>308</v>
      </c>
      <c r="F9" s="26">
        <v>339</v>
      </c>
      <c r="G9" s="26">
        <v>350</v>
      </c>
      <c r="H9" s="26">
        <v>347</v>
      </c>
      <c r="I9" s="192">
        <v>342</v>
      </c>
      <c r="J9" s="190">
        <v>339</v>
      </c>
      <c r="K9" s="26">
        <v>423</v>
      </c>
      <c r="L9" s="26">
        <v>308</v>
      </c>
      <c r="M9" s="26">
        <v>323</v>
      </c>
      <c r="N9" s="26">
        <v>343</v>
      </c>
      <c r="O9" s="26">
        <v>382</v>
      </c>
      <c r="P9" s="192">
        <v>396</v>
      </c>
      <c r="Q9" s="190">
        <v>311</v>
      </c>
      <c r="R9" s="26">
        <v>448</v>
      </c>
      <c r="S9" s="26">
        <v>401</v>
      </c>
      <c r="T9" s="26">
        <v>331</v>
      </c>
      <c r="U9" s="26">
        <v>407</v>
      </c>
      <c r="V9" s="26">
        <v>334</v>
      </c>
      <c r="W9" s="192">
        <v>312</v>
      </c>
      <c r="X9" s="190">
        <v>346</v>
      </c>
      <c r="Y9" s="26">
        <v>295</v>
      </c>
      <c r="Z9" s="26">
        <v>359</v>
      </c>
      <c r="AA9" s="26">
        <v>416</v>
      </c>
      <c r="AB9" s="26">
        <v>317</v>
      </c>
      <c r="AC9" s="26">
        <v>319</v>
      </c>
      <c r="AD9" s="192">
        <v>412</v>
      </c>
      <c r="AE9" s="190">
        <v>412</v>
      </c>
      <c r="AF9" s="190">
        <v>352</v>
      </c>
      <c r="AG9" s="190">
        <v>414</v>
      </c>
      <c r="AH9" s="190">
        <v>378</v>
      </c>
      <c r="AI9" s="190">
        <v>301</v>
      </c>
      <c r="AJ9" s="190">
        <v>360</v>
      </c>
      <c r="AK9" s="192">
        <v>372</v>
      </c>
      <c r="AL9" s="267"/>
      <c r="AM9" s="36">
        <f>COUNTA(C9:AL9)</f>
        <v>35</v>
      </c>
      <c r="AN9" s="193">
        <f>SUM(C9:AL9)</f>
        <v>12472</v>
      </c>
      <c r="AO9" s="74">
        <f>AN9/AM9</f>
        <v>356.34285714285716</v>
      </c>
      <c r="AP9" s="22">
        <v>9</v>
      </c>
      <c r="AQ9" s="22">
        <v>0</v>
      </c>
      <c r="AR9" s="22">
        <f>AM9-AQ9-AP9</f>
        <v>26</v>
      </c>
      <c r="AS9" s="23">
        <f>2*AP9+1*AQ9</f>
        <v>18</v>
      </c>
    </row>
    <row r="10" spans="1:46" s="25" customFormat="1" ht="30" customHeight="1" thickBot="1">
      <c r="A10" s="29" t="s">
        <v>86</v>
      </c>
      <c r="B10" s="116" t="s">
        <v>85</v>
      </c>
      <c r="C10" s="208">
        <v>388</v>
      </c>
      <c r="D10" s="210">
        <v>289</v>
      </c>
      <c r="E10" s="210">
        <v>359</v>
      </c>
      <c r="F10" s="210">
        <v>296</v>
      </c>
      <c r="G10" s="210">
        <v>339</v>
      </c>
      <c r="H10" s="210">
        <v>306</v>
      </c>
      <c r="I10" s="212">
        <v>344</v>
      </c>
      <c r="J10" s="214">
        <v>342</v>
      </c>
      <c r="K10" s="210">
        <v>310</v>
      </c>
      <c r="L10" s="210">
        <v>338</v>
      </c>
      <c r="M10" s="210">
        <v>388</v>
      </c>
      <c r="N10" s="210">
        <v>369</v>
      </c>
      <c r="O10" s="210">
        <v>379</v>
      </c>
      <c r="P10" s="212">
        <v>367</v>
      </c>
      <c r="Q10" s="214">
        <v>330</v>
      </c>
      <c r="R10" s="210">
        <v>345</v>
      </c>
      <c r="S10" s="210">
        <v>363</v>
      </c>
      <c r="T10" s="210">
        <v>380</v>
      </c>
      <c r="U10" s="210">
        <v>424</v>
      </c>
      <c r="V10" s="210">
        <v>397</v>
      </c>
      <c r="W10" s="212">
        <v>325</v>
      </c>
      <c r="X10" s="214">
        <v>399</v>
      </c>
      <c r="Y10" s="210">
        <v>387</v>
      </c>
      <c r="Z10" s="210">
        <v>400</v>
      </c>
      <c r="AA10" s="210">
        <v>399</v>
      </c>
      <c r="AB10" s="210">
        <v>349</v>
      </c>
      <c r="AC10" s="210">
        <v>354</v>
      </c>
      <c r="AD10" s="212">
        <v>303</v>
      </c>
      <c r="AE10" s="214">
        <v>338</v>
      </c>
      <c r="AF10" s="214">
        <v>286</v>
      </c>
      <c r="AG10" s="214">
        <v>475</v>
      </c>
      <c r="AH10" s="214">
        <v>318</v>
      </c>
      <c r="AI10" s="214">
        <v>392</v>
      </c>
      <c r="AJ10" s="214">
        <v>324</v>
      </c>
      <c r="AK10" s="212">
        <v>339</v>
      </c>
      <c r="AL10" s="214"/>
      <c r="AM10" s="216">
        <f>COUNTA(C10:AL10)</f>
        <v>35</v>
      </c>
      <c r="AN10" s="218">
        <f>SUM(C10:AL10)</f>
        <v>12441</v>
      </c>
      <c r="AO10" s="78">
        <f>AN10/AM10</f>
        <v>355.45714285714286</v>
      </c>
      <c r="AP10" s="22">
        <v>6</v>
      </c>
      <c r="AQ10" s="22">
        <v>0</v>
      </c>
      <c r="AR10" s="22">
        <f>AM10-AQ10-AP10</f>
        <v>29</v>
      </c>
      <c r="AS10" s="23">
        <f>2*AP10+1*AQ10</f>
        <v>12</v>
      </c>
    </row>
    <row r="11" spans="1:46" ht="37.5" customHeight="1">
      <c r="AM11" s="71">
        <f>SUM(AM3:AM10)</f>
        <v>280</v>
      </c>
      <c r="AN11" s="72"/>
      <c r="AO11" s="72"/>
      <c r="AP11" s="71">
        <f>SUM(AP3:AP10)</f>
        <v>140</v>
      </c>
      <c r="AQ11" s="71">
        <f>SUM(AQ3:AQ10)</f>
        <v>0</v>
      </c>
      <c r="AR11" s="71">
        <f>SUM(AR3:AR10)</f>
        <v>140</v>
      </c>
      <c r="AS11" s="71">
        <f>AP11+AQ11+AR11</f>
        <v>280</v>
      </c>
    </row>
    <row r="12" spans="1:46" ht="11.25" customHeight="1">
      <c r="AO12" s="62"/>
      <c r="AP12" s="62"/>
    </row>
    <row r="13" spans="1:46" hidden="1"/>
    <row r="14" spans="1:46" ht="48" customHeight="1" thickBot="1">
      <c r="B14" s="158" t="s">
        <v>280</v>
      </c>
    </row>
    <row r="15" spans="1:46" ht="25.5" customHeight="1">
      <c r="A15" s="147" t="s">
        <v>32</v>
      </c>
      <c r="B15" s="148" t="s">
        <v>76</v>
      </c>
      <c r="C15" s="149">
        <v>437</v>
      </c>
      <c r="D15" s="150">
        <v>22</v>
      </c>
      <c r="E15" s="150">
        <v>0</v>
      </c>
      <c r="F15" s="150">
        <v>6</v>
      </c>
      <c r="G15" s="151">
        <v>44</v>
      </c>
    </row>
    <row r="16" spans="1:46" ht="25.5" customHeight="1">
      <c r="A16" s="16" t="s">
        <v>33</v>
      </c>
      <c r="B16" s="17" t="s">
        <v>34</v>
      </c>
      <c r="C16" s="152">
        <v>430.92857142857144</v>
      </c>
      <c r="D16" s="153">
        <v>21</v>
      </c>
      <c r="E16" s="153">
        <v>0</v>
      </c>
      <c r="F16" s="153">
        <v>7</v>
      </c>
      <c r="G16" s="154">
        <v>42</v>
      </c>
    </row>
    <row r="17" spans="1:7" ht="25.5" customHeight="1">
      <c r="A17" s="28" t="s">
        <v>35</v>
      </c>
      <c r="B17" s="17" t="s">
        <v>74</v>
      </c>
      <c r="C17" s="152">
        <v>419.03571428571428</v>
      </c>
      <c r="D17" s="153">
        <v>20</v>
      </c>
      <c r="E17" s="153">
        <v>0</v>
      </c>
      <c r="F17" s="153">
        <v>8</v>
      </c>
      <c r="G17" s="154">
        <v>40</v>
      </c>
    </row>
    <row r="18" spans="1:7" ht="25.5" customHeight="1">
      <c r="A18" s="28" t="s">
        <v>36</v>
      </c>
      <c r="B18" s="31" t="s">
        <v>75</v>
      </c>
      <c r="C18" s="152">
        <v>422.67857142857144</v>
      </c>
      <c r="D18" s="153">
        <v>19</v>
      </c>
      <c r="E18" s="153">
        <v>0</v>
      </c>
      <c r="F18" s="153">
        <v>9</v>
      </c>
      <c r="G18" s="154">
        <v>38</v>
      </c>
    </row>
    <row r="19" spans="1:7" ht="25.5" customHeight="1">
      <c r="A19" s="16" t="s">
        <v>37</v>
      </c>
      <c r="B19" s="73" t="s">
        <v>40</v>
      </c>
      <c r="C19" s="152">
        <v>362.60714285714283</v>
      </c>
      <c r="D19" s="153">
        <v>11</v>
      </c>
      <c r="E19" s="153">
        <v>0</v>
      </c>
      <c r="F19" s="153">
        <v>17</v>
      </c>
      <c r="G19" s="154">
        <v>22</v>
      </c>
    </row>
    <row r="20" spans="1:7" ht="25.5" customHeight="1">
      <c r="A20" s="16" t="s">
        <v>38</v>
      </c>
      <c r="B20" s="117" t="s">
        <v>282</v>
      </c>
      <c r="C20" s="152">
        <v>372.5</v>
      </c>
      <c r="D20" s="153">
        <v>8</v>
      </c>
      <c r="E20" s="153">
        <v>0</v>
      </c>
      <c r="F20" s="153">
        <v>20</v>
      </c>
      <c r="G20" s="154">
        <v>16</v>
      </c>
    </row>
    <row r="21" spans="1:7" ht="25.5" customHeight="1">
      <c r="A21" s="16" t="s">
        <v>77</v>
      </c>
      <c r="B21" s="73" t="s">
        <v>39</v>
      </c>
      <c r="C21" s="152">
        <v>352.96428571428572</v>
      </c>
      <c r="D21" s="153">
        <v>6</v>
      </c>
      <c r="E21" s="153">
        <v>0</v>
      </c>
      <c r="F21" s="153">
        <v>22</v>
      </c>
      <c r="G21" s="154">
        <v>12</v>
      </c>
    </row>
    <row r="22" spans="1:7" ht="25.5" customHeight="1" thickBot="1">
      <c r="A22" s="29" t="s">
        <v>86</v>
      </c>
      <c r="B22" s="116" t="s">
        <v>281</v>
      </c>
      <c r="C22" s="155">
        <v>356.03571428571428</v>
      </c>
      <c r="D22" s="156">
        <v>5</v>
      </c>
      <c r="E22" s="156">
        <v>0</v>
      </c>
      <c r="F22" s="156">
        <v>23</v>
      </c>
      <c r="G22" s="157">
        <v>10</v>
      </c>
    </row>
  </sheetData>
  <sortState ref="B7:AS8">
    <sortCondition descending="1" ref="AO7:AO8"/>
  </sortState>
  <mergeCells count="10">
    <mergeCell ref="AP1:AP2"/>
    <mergeCell ref="AQ1:AQ2"/>
    <mergeCell ref="AR1:AR2"/>
    <mergeCell ref="AS1:AS2"/>
    <mergeCell ref="A1:A2"/>
    <mergeCell ref="B1:B2"/>
    <mergeCell ref="C1:AL1"/>
    <mergeCell ref="AM1:AM2"/>
    <mergeCell ref="AN1:AN2"/>
    <mergeCell ref="AO1:AO2"/>
  </mergeCells>
  <conditionalFormatting sqref="C3:AM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AL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5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41"/>
  <sheetViews>
    <sheetView tabSelected="1" topLeftCell="A100" workbookViewId="0">
      <selection activeCell="H108" sqref="H108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44" t="s">
        <v>88</v>
      </c>
      <c r="C2" s="245"/>
      <c r="D2" s="245"/>
      <c r="E2" s="245"/>
      <c r="F2" s="245"/>
      <c r="G2" s="245"/>
      <c r="H2" s="245"/>
      <c r="I2" s="245"/>
      <c r="J2" s="245"/>
      <c r="K2" s="246"/>
    </row>
    <row r="3" spans="2:11" ht="15.75" thickBot="1">
      <c r="B3" s="236" t="s">
        <v>89</v>
      </c>
      <c r="C3" s="237"/>
      <c r="D3" s="237"/>
      <c r="E3" s="237"/>
      <c r="F3" s="237"/>
      <c r="G3" s="237"/>
      <c r="H3" s="237"/>
      <c r="I3" s="237"/>
      <c r="J3" s="237"/>
      <c r="K3" s="238"/>
    </row>
    <row r="4" spans="2:11" ht="16.5" thickTop="1" thickBot="1">
      <c r="B4" s="239" t="s">
        <v>0</v>
      </c>
      <c r="C4" s="247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124</v>
      </c>
      <c r="F5" s="82" t="s">
        <v>68</v>
      </c>
      <c r="G5" s="7"/>
      <c r="H5" s="5" t="s">
        <v>7</v>
      </c>
      <c r="I5" s="68" t="s">
        <v>57</v>
      </c>
      <c r="J5" s="6" t="s">
        <v>125</v>
      </c>
      <c r="K5" s="83" t="s">
        <v>90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126</v>
      </c>
      <c r="F6" s="67" t="s">
        <v>61</v>
      </c>
      <c r="G6" s="7"/>
      <c r="H6" s="9" t="s">
        <v>10</v>
      </c>
      <c r="I6" s="66" t="s">
        <v>11</v>
      </c>
      <c r="J6" s="10" t="s">
        <v>127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90</v>
      </c>
      <c r="E7" s="11" t="s">
        <v>128</v>
      </c>
      <c r="F7" s="65" t="s">
        <v>6</v>
      </c>
      <c r="G7" s="7"/>
      <c r="H7" s="5" t="s">
        <v>13</v>
      </c>
      <c r="I7" s="67" t="s">
        <v>61</v>
      </c>
      <c r="J7" s="6" t="s">
        <v>129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130</v>
      </c>
      <c r="F8" s="64" t="s">
        <v>8</v>
      </c>
      <c r="G8" s="7"/>
      <c r="H8" s="9" t="s">
        <v>15</v>
      </c>
      <c r="I8" s="68" t="s">
        <v>57</v>
      </c>
      <c r="J8" s="10" t="s">
        <v>131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132</v>
      </c>
      <c r="F9" s="83" t="s">
        <v>90</v>
      </c>
      <c r="G9" s="7"/>
      <c r="H9" s="5" t="s">
        <v>17</v>
      </c>
      <c r="I9" s="65" t="s">
        <v>6</v>
      </c>
      <c r="J9" s="11" t="s">
        <v>133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134</v>
      </c>
      <c r="F10" s="64" t="s">
        <v>8</v>
      </c>
      <c r="G10" s="7"/>
      <c r="H10" s="9" t="s">
        <v>19</v>
      </c>
      <c r="I10" s="80" t="s">
        <v>65</v>
      </c>
      <c r="J10" s="10" t="s">
        <v>135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136</v>
      </c>
      <c r="F11" s="68" t="s">
        <v>57</v>
      </c>
      <c r="G11" s="7"/>
      <c r="H11" s="5" t="s">
        <v>21</v>
      </c>
      <c r="I11" s="66" t="s">
        <v>11</v>
      </c>
      <c r="J11" s="11" t="s">
        <v>137</v>
      </c>
      <c r="K11" s="83" t="s">
        <v>90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138</v>
      </c>
      <c r="F12" s="80" t="s">
        <v>65</v>
      </c>
      <c r="G12" s="7"/>
      <c r="H12" s="9" t="s">
        <v>79</v>
      </c>
      <c r="I12" s="83" t="s">
        <v>90</v>
      </c>
      <c r="J12" s="12" t="s">
        <v>139</v>
      </c>
      <c r="K12" s="67" t="s">
        <v>61</v>
      </c>
    </row>
    <row r="13" spans="2:11" ht="15.75" thickBot="1">
      <c r="B13" s="4">
        <v>0.9375</v>
      </c>
      <c r="C13" s="5" t="s">
        <v>80</v>
      </c>
      <c r="D13" s="68" t="s">
        <v>57</v>
      </c>
      <c r="E13" s="11" t="s">
        <v>140</v>
      </c>
      <c r="F13" s="67" t="s">
        <v>61</v>
      </c>
      <c r="G13" s="7"/>
      <c r="H13" s="5" t="s">
        <v>81</v>
      </c>
      <c r="I13" s="64" t="s">
        <v>8</v>
      </c>
      <c r="J13" s="11" t="s">
        <v>141</v>
      </c>
      <c r="K13" s="65" t="s">
        <v>6</v>
      </c>
    </row>
    <row r="14" spans="2:11" ht="15.75" thickBot="1">
      <c r="B14" s="8">
        <v>0.95833333333333337</v>
      </c>
      <c r="C14" s="9" t="s">
        <v>82</v>
      </c>
      <c r="D14" s="83" t="s">
        <v>90</v>
      </c>
      <c r="E14" s="10" t="s">
        <v>142</v>
      </c>
      <c r="F14" s="64" t="s">
        <v>8</v>
      </c>
      <c r="G14" s="7"/>
      <c r="H14" s="9" t="s">
        <v>83</v>
      </c>
      <c r="I14" s="82" t="s">
        <v>68</v>
      </c>
      <c r="J14" s="12" t="s">
        <v>143</v>
      </c>
      <c r="K14" s="66" t="s">
        <v>11</v>
      </c>
    </row>
    <row r="15" spans="2:11" ht="15.75" thickBot="1">
      <c r="B15" s="4">
        <v>0.97916666666666663</v>
      </c>
      <c r="C15" s="5" t="s">
        <v>84</v>
      </c>
      <c r="D15" s="67" t="s">
        <v>61</v>
      </c>
      <c r="E15" s="11" t="s">
        <v>144</v>
      </c>
      <c r="F15" s="65" t="s">
        <v>6</v>
      </c>
      <c r="G15" s="7"/>
      <c r="H15" s="5" t="s">
        <v>91</v>
      </c>
      <c r="I15" s="80" t="s">
        <v>65</v>
      </c>
      <c r="J15" s="11" t="s">
        <v>145</v>
      </c>
      <c r="K15" s="82" t="s">
        <v>68</v>
      </c>
    </row>
    <row r="16" spans="2:11" ht="15.75" thickBot="1"/>
    <row r="17" spans="2:12" ht="15.75" thickBot="1">
      <c r="B17" s="236" t="s">
        <v>92</v>
      </c>
      <c r="C17" s="237"/>
      <c r="D17" s="237"/>
      <c r="E17" s="237"/>
      <c r="F17" s="237"/>
      <c r="G17" s="237"/>
      <c r="H17" s="237"/>
      <c r="I17" s="237"/>
      <c r="J17" s="237"/>
      <c r="K17" s="238"/>
    </row>
    <row r="18" spans="2:12" ht="16.5" thickTop="1" thickBot="1">
      <c r="B18" s="239" t="s">
        <v>0</v>
      </c>
      <c r="C18" s="247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93</v>
      </c>
      <c r="D19" s="103" t="s">
        <v>61</v>
      </c>
      <c r="E19" s="104" t="s">
        <v>160</v>
      </c>
      <c r="F19" s="105" t="s">
        <v>11</v>
      </c>
      <c r="G19" s="7"/>
      <c r="H19" s="9" t="s">
        <v>94</v>
      </c>
      <c r="I19" s="83" t="s">
        <v>90</v>
      </c>
      <c r="J19" s="10" t="s">
        <v>161</v>
      </c>
      <c r="K19" s="80" t="s">
        <v>65</v>
      </c>
    </row>
    <row r="20" spans="2:12" ht="15.75" thickBot="1">
      <c r="B20" s="84">
        <v>0.73958333333333337</v>
      </c>
      <c r="C20" s="5" t="s">
        <v>95</v>
      </c>
      <c r="D20" s="64" t="s">
        <v>8</v>
      </c>
      <c r="E20" s="106" t="s">
        <v>162</v>
      </c>
      <c r="F20" s="68" t="s">
        <v>57</v>
      </c>
      <c r="G20" s="7"/>
      <c r="H20" s="5" t="s">
        <v>96</v>
      </c>
      <c r="I20" s="66" t="s">
        <v>11</v>
      </c>
      <c r="J20" s="11" t="s">
        <v>163</v>
      </c>
      <c r="K20" s="65" t="s">
        <v>6</v>
      </c>
    </row>
    <row r="21" spans="2:12" ht="15.75" thickBot="1">
      <c r="B21" s="85">
        <v>0.77083333333333337</v>
      </c>
      <c r="C21" s="86" t="s">
        <v>97</v>
      </c>
      <c r="D21" s="108" t="s">
        <v>57</v>
      </c>
      <c r="E21" s="87" t="s">
        <v>164</v>
      </c>
      <c r="F21" s="109" t="s">
        <v>65</v>
      </c>
      <c r="G21" s="88"/>
      <c r="H21" s="86" t="s">
        <v>98</v>
      </c>
      <c r="I21" s="89" t="s">
        <v>68</v>
      </c>
      <c r="J21" s="87" t="s">
        <v>165</v>
      </c>
      <c r="K21" s="90" t="s">
        <v>8</v>
      </c>
      <c r="L21" s="91" t="s">
        <v>99</v>
      </c>
    </row>
    <row r="22" spans="2:12" ht="16.5" thickTop="1" thickBot="1">
      <c r="B22" s="84">
        <v>0.79166666666666663</v>
      </c>
      <c r="C22" s="5" t="s">
        <v>5</v>
      </c>
      <c r="D22" s="83" t="s">
        <v>90</v>
      </c>
      <c r="E22" s="11" t="s">
        <v>166</v>
      </c>
      <c r="F22" s="65" t="s">
        <v>6</v>
      </c>
      <c r="G22" s="7"/>
      <c r="H22" s="5" t="s">
        <v>7</v>
      </c>
      <c r="I22" s="67" t="s">
        <v>61</v>
      </c>
      <c r="J22" s="11" t="s">
        <v>167</v>
      </c>
      <c r="K22" s="82" t="s">
        <v>68</v>
      </c>
    </row>
    <row r="23" spans="2:12" ht="15.75" thickBot="1">
      <c r="B23" s="8">
        <v>0.8125</v>
      </c>
      <c r="C23" s="9" t="s">
        <v>9</v>
      </c>
      <c r="D23" s="107" t="s">
        <v>8</v>
      </c>
      <c r="E23" s="10" t="s">
        <v>168</v>
      </c>
      <c r="F23" s="81" t="s">
        <v>61</v>
      </c>
      <c r="G23" s="7"/>
      <c r="H23" s="9" t="s">
        <v>10</v>
      </c>
      <c r="I23" s="66" t="s">
        <v>11</v>
      </c>
      <c r="J23" s="10" t="s">
        <v>169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170</v>
      </c>
      <c r="F24" s="64" t="s">
        <v>8</v>
      </c>
      <c r="G24" s="7"/>
      <c r="H24" s="5" t="s">
        <v>13</v>
      </c>
      <c r="I24" s="68" t="s">
        <v>57</v>
      </c>
      <c r="J24" s="11" t="s">
        <v>171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172</v>
      </c>
      <c r="F25" s="83" t="s">
        <v>90</v>
      </c>
      <c r="G25" s="7"/>
      <c r="H25" s="9" t="s">
        <v>15</v>
      </c>
      <c r="I25" s="65" t="s">
        <v>6</v>
      </c>
      <c r="J25" s="10" t="s">
        <v>173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174</v>
      </c>
      <c r="F26" s="64" t="s">
        <v>8</v>
      </c>
      <c r="G26" s="7"/>
      <c r="H26" s="5" t="s">
        <v>17</v>
      </c>
      <c r="I26" s="80" t="s">
        <v>65</v>
      </c>
      <c r="J26" s="11" t="s">
        <v>175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176</v>
      </c>
      <c r="F27" s="68" t="s">
        <v>57</v>
      </c>
      <c r="G27" s="7"/>
      <c r="H27" s="9" t="s">
        <v>19</v>
      </c>
      <c r="I27" s="66" t="s">
        <v>11</v>
      </c>
      <c r="J27" s="10" t="s">
        <v>177</v>
      </c>
      <c r="K27" s="83" t="s">
        <v>90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178</v>
      </c>
      <c r="F28" s="80" t="s">
        <v>65</v>
      </c>
      <c r="G28" s="7"/>
      <c r="H28" s="5" t="s">
        <v>21</v>
      </c>
      <c r="I28" s="83" t="s">
        <v>90</v>
      </c>
      <c r="J28" s="11" t="s">
        <v>179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180</v>
      </c>
      <c r="F29" s="67" t="s">
        <v>61</v>
      </c>
      <c r="G29" s="7"/>
      <c r="H29" s="9" t="s">
        <v>79</v>
      </c>
      <c r="I29" s="64" t="s">
        <v>8</v>
      </c>
      <c r="J29" s="12" t="s">
        <v>181</v>
      </c>
      <c r="K29" s="65" t="s">
        <v>6</v>
      </c>
    </row>
    <row r="30" spans="2:12" ht="15.75" thickBot="1">
      <c r="B30" s="84">
        <v>0.95833333333333337</v>
      </c>
      <c r="C30" s="100" t="s">
        <v>121</v>
      </c>
      <c r="D30" s="83" t="s">
        <v>90</v>
      </c>
      <c r="E30" s="101" t="s">
        <v>182</v>
      </c>
      <c r="F30" s="64" t="s">
        <v>8</v>
      </c>
      <c r="G30" s="99"/>
      <c r="H30" s="100" t="s">
        <v>122</v>
      </c>
      <c r="I30" s="82" t="s">
        <v>68</v>
      </c>
      <c r="J30" s="101" t="s">
        <v>183</v>
      </c>
      <c r="K30" s="66" t="s">
        <v>11</v>
      </c>
    </row>
    <row r="31" spans="2:12" ht="15.75" thickBot="1">
      <c r="B31" s="95">
        <v>0.97916666666666663</v>
      </c>
      <c r="C31" s="96"/>
      <c r="D31" s="97" t="s">
        <v>101</v>
      </c>
      <c r="E31" s="98" t="s">
        <v>188</v>
      </c>
      <c r="F31" s="97" t="s">
        <v>107</v>
      </c>
      <c r="G31" s="99"/>
      <c r="H31" s="96"/>
      <c r="I31" s="97" t="s">
        <v>103</v>
      </c>
      <c r="J31" s="98" t="s">
        <v>188</v>
      </c>
      <c r="K31" s="97" t="s">
        <v>105</v>
      </c>
      <c r="L31" s="102" t="s">
        <v>123</v>
      </c>
    </row>
    <row r="32" spans="2:12" ht="56.25" customHeight="1" thickBot="1"/>
    <row r="33" spans="2:12" ht="15.75" thickBot="1">
      <c r="B33" s="236" t="s">
        <v>184</v>
      </c>
      <c r="C33" s="237"/>
      <c r="D33" s="237"/>
      <c r="E33" s="237"/>
      <c r="F33" s="237"/>
      <c r="G33" s="237"/>
      <c r="H33" s="237"/>
      <c r="I33" s="237"/>
      <c r="J33" s="237"/>
      <c r="K33" s="238"/>
    </row>
    <row r="34" spans="2:12" ht="16.5" thickTop="1" thickBot="1">
      <c r="B34" s="239" t="s">
        <v>0</v>
      </c>
      <c r="C34" s="247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82</v>
      </c>
      <c r="D35" s="67" t="s">
        <v>61</v>
      </c>
      <c r="E35" s="10" t="s">
        <v>194</v>
      </c>
      <c r="F35" s="65" t="s">
        <v>6</v>
      </c>
      <c r="G35" s="7"/>
      <c r="H35" s="9" t="s">
        <v>83</v>
      </c>
      <c r="I35" s="80" t="s">
        <v>65</v>
      </c>
      <c r="J35" s="10" t="s">
        <v>195</v>
      </c>
      <c r="K35" s="82" t="s">
        <v>68</v>
      </c>
    </row>
    <row r="36" spans="2:12" ht="15.75" thickBot="1">
      <c r="B36" s="84">
        <v>0.73958333333333337</v>
      </c>
      <c r="C36" s="5" t="s">
        <v>84</v>
      </c>
      <c r="D36" s="68" t="s">
        <v>57</v>
      </c>
      <c r="E36" s="11" t="s">
        <v>196</v>
      </c>
      <c r="F36" s="80" t="s">
        <v>65</v>
      </c>
      <c r="G36" s="7"/>
      <c r="H36" s="5" t="s">
        <v>186</v>
      </c>
      <c r="I36" s="66" t="s">
        <v>11</v>
      </c>
      <c r="J36" s="11" t="s">
        <v>197</v>
      </c>
      <c r="K36" s="65" t="s">
        <v>6</v>
      </c>
    </row>
    <row r="37" spans="2:12" ht="15.75" thickBot="1">
      <c r="B37" s="95">
        <v>0.77083333333333337</v>
      </c>
      <c r="C37" s="9" t="s">
        <v>93</v>
      </c>
      <c r="D37" s="64" t="s">
        <v>8</v>
      </c>
      <c r="E37" s="10" t="s">
        <v>198</v>
      </c>
      <c r="F37" s="68" t="s">
        <v>57</v>
      </c>
      <c r="G37" s="7"/>
      <c r="H37" s="9" t="s">
        <v>94</v>
      </c>
      <c r="I37" s="83" t="s">
        <v>90</v>
      </c>
      <c r="J37" s="10" t="s">
        <v>199</v>
      </c>
      <c r="K37" s="80" t="s">
        <v>65</v>
      </c>
      <c r="L37" s="139"/>
    </row>
    <row r="38" spans="2:12" ht="15.75" thickBot="1">
      <c r="B38" s="84">
        <v>0.79166666666666663</v>
      </c>
      <c r="C38" s="5" t="s">
        <v>95</v>
      </c>
      <c r="D38" s="67" t="s">
        <v>61</v>
      </c>
      <c r="E38" s="135" t="s">
        <v>200</v>
      </c>
      <c r="F38" s="66" t="s">
        <v>11</v>
      </c>
      <c r="G38" s="144"/>
      <c r="H38" s="145" t="s">
        <v>96</v>
      </c>
      <c r="I38" s="82" t="s">
        <v>68</v>
      </c>
      <c r="J38" s="11" t="s">
        <v>201</v>
      </c>
      <c r="K38" s="64" t="s">
        <v>8</v>
      </c>
    </row>
    <row r="39" spans="2:12" ht="15.75" thickBot="1">
      <c r="B39" s="85">
        <v>0.8125</v>
      </c>
      <c r="C39" s="86" t="s">
        <v>97</v>
      </c>
      <c r="D39" s="136" t="s">
        <v>6</v>
      </c>
      <c r="E39" s="87" t="s">
        <v>202</v>
      </c>
      <c r="F39" s="89" t="s">
        <v>68</v>
      </c>
      <c r="G39" s="88"/>
      <c r="H39" s="86" t="s">
        <v>98</v>
      </c>
      <c r="I39" s="108" t="s">
        <v>57</v>
      </c>
      <c r="J39" s="87" t="s">
        <v>203</v>
      </c>
      <c r="K39" s="143" t="s">
        <v>90</v>
      </c>
      <c r="L39" s="91" t="s">
        <v>187</v>
      </c>
    </row>
    <row r="40" spans="2:12" ht="16.5" thickTop="1" thickBot="1">
      <c r="B40" s="84">
        <v>0.83333333333333337</v>
      </c>
      <c r="C40" s="5" t="s">
        <v>5</v>
      </c>
      <c r="D40" s="140" t="s">
        <v>90</v>
      </c>
      <c r="E40" s="6" t="s">
        <v>204</v>
      </c>
      <c r="F40" s="141" t="s">
        <v>57</v>
      </c>
      <c r="G40" s="7"/>
      <c r="H40" s="5" t="s">
        <v>7</v>
      </c>
      <c r="I40" s="142" t="s">
        <v>68</v>
      </c>
      <c r="J40" s="6" t="s">
        <v>205</v>
      </c>
      <c r="K40" s="137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206</v>
      </c>
      <c r="F41" s="66" t="s">
        <v>11</v>
      </c>
      <c r="G41" s="7"/>
      <c r="H41" s="9" t="s">
        <v>10</v>
      </c>
      <c r="I41" s="67" t="s">
        <v>61</v>
      </c>
      <c r="J41" s="10" t="s">
        <v>207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208</v>
      </c>
      <c r="F42" s="67" t="s">
        <v>61</v>
      </c>
      <c r="G42" s="7"/>
      <c r="H42" s="5" t="s">
        <v>13</v>
      </c>
      <c r="I42" s="65" t="s">
        <v>6</v>
      </c>
      <c r="J42" s="6" t="s">
        <v>209</v>
      </c>
      <c r="K42" s="83" t="s">
        <v>90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210</v>
      </c>
      <c r="F43" s="68" t="s">
        <v>57</v>
      </c>
      <c r="G43" s="7"/>
      <c r="H43" s="9" t="s">
        <v>15</v>
      </c>
      <c r="I43" s="64" t="s">
        <v>8</v>
      </c>
      <c r="J43" s="10" t="s">
        <v>211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212</v>
      </c>
      <c r="F44" s="65" t="s">
        <v>6</v>
      </c>
      <c r="G44" s="7"/>
      <c r="H44" s="5" t="s">
        <v>17</v>
      </c>
      <c r="I44" s="83" t="s">
        <v>90</v>
      </c>
      <c r="J44" s="6" t="s">
        <v>213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214</v>
      </c>
      <c r="F45" s="80" t="s">
        <v>65</v>
      </c>
      <c r="G45" s="7"/>
      <c r="H45" s="9" t="s">
        <v>19</v>
      </c>
      <c r="I45" s="64" t="s">
        <v>8</v>
      </c>
      <c r="J45" s="10" t="s">
        <v>215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90</v>
      </c>
      <c r="E46" s="11" t="s">
        <v>216</v>
      </c>
      <c r="F46" s="66" t="s">
        <v>11</v>
      </c>
      <c r="G46" s="7"/>
      <c r="H46" s="5" t="s">
        <v>21</v>
      </c>
      <c r="I46" s="68" t="s">
        <v>57</v>
      </c>
      <c r="J46" s="6" t="s">
        <v>217</v>
      </c>
      <c r="K46" s="82" t="s">
        <v>68</v>
      </c>
    </row>
    <row r="47" spans="2:12" ht="15.75" thickBot="1">
      <c r="B47" s="95">
        <v>0.97916666666666663</v>
      </c>
      <c r="C47" s="9" t="s">
        <v>22</v>
      </c>
      <c r="D47" s="67" t="s">
        <v>61</v>
      </c>
      <c r="E47" s="10" t="s">
        <v>218</v>
      </c>
      <c r="F47" s="83" t="s">
        <v>90</v>
      </c>
      <c r="G47" s="7"/>
      <c r="H47" s="9" t="s">
        <v>79</v>
      </c>
      <c r="I47" s="138" t="s">
        <v>103</v>
      </c>
      <c r="J47" s="10" t="s">
        <v>185</v>
      </c>
      <c r="K47" s="138" t="s">
        <v>107</v>
      </c>
      <c r="L47" s="102" t="s">
        <v>189</v>
      </c>
    </row>
    <row r="49" spans="2:12" ht="15.75" thickBot="1"/>
    <row r="50" spans="2:12" ht="15.75" thickBot="1">
      <c r="B50" s="236" t="s">
        <v>219</v>
      </c>
      <c r="C50" s="237"/>
      <c r="D50" s="237"/>
      <c r="E50" s="237"/>
      <c r="F50" s="237"/>
      <c r="G50" s="237"/>
      <c r="H50" s="237"/>
      <c r="I50" s="237"/>
      <c r="J50" s="237"/>
      <c r="K50" s="238"/>
    </row>
    <row r="51" spans="2:12" ht="16.5" thickTop="1" thickBot="1">
      <c r="B51" s="239" t="s">
        <v>0</v>
      </c>
      <c r="C51" s="247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6"/>
      <c r="E52" s="10" t="s">
        <v>185</v>
      </c>
      <c r="F52" s="176"/>
      <c r="G52" s="7"/>
      <c r="H52" s="9" t="s">
        <v>79</v>
      </c>
      <c r="I52" s="80" t="s">
        <v>65</v>
      </c>
      <c r="J52" s="10" t="s">
        <v>224</v>
      </c>
      <c r="K52" s="65" t="s">
        <v>6</v>
      </c>
    </row>
    <row r="53" spans="2:12" ht="15.75" thickBot="1">
      <c r="B53" s="84">
        <v>0.73958333333333337</v>
      </c>
      <c r="C53" s="5" t="s">
        <v>80</v>
      </c>
      <c r="D53" s="65" t="s">
        <v>6</v>
      </c>
      <c r="E53" s="11" t="s">
        <v>225</v>
      </c>
      <c r="F53" s="64" t="s">
        <v>8</v>
      </c>
      <c r="G53" s="7"/>
      <c r="H53" s="5" t="s">
        <v>81</v>
      </c>
      <c r="I53" s="67" t="s">
        <v>61</v>
      </c>
      <c r="J53" s="6" t="s">
        <v>226</v>
      </c>
      <c r="K53" s="68" t="s">
        <v>57</v>
      </c>
    </row>
    <row r="54" spans="2:12" ht="15.75" thickBot="1">
      <c r="B54" s="95">
        <v>0.77083333333333337</v>
      </c>
      <c r="C54" s="9" t="s">
        <v>82</v>
      </c>
      <c r="D54" s="66" t="s">
        <v>11</v>
      </c>
      <c r="E54" s="10" t="s">
        <v>227</v>
      </c>
      <c r="F54" s="82" t="s">
        <v>68</v>
      </c>
      <c r="G54" s="7"/>
      <c r="H54" s="9" t="s">
        <v>83</v>
      </c>
      <c r="I54" s="64" t="s">
        <v>8</v>
      </c>
      <c r="J54" s="10" t="s">
        <v>228</v>
      </c>
      <c r="K54" s="83" t="s">
        <v>90</v>
      </c>
    </row>
    <row r="55" spans="2:12" ht="15.75" thickBot="1">
      <c r="B55" s="84">
        <v>0.79166666666666663</v>
      </c>
      <c r="C55" s="5" t="s">
        <v>84</v>
      </c>
      <c r="D55" s="82" t="s">
        <v>68</v>
      </c>
      <c r="E55" s="11" t="s">
        <v>229</v>
      </c>
      <c r="F55" s="80" t="s">
        <v>65</v>
      </c>
      <c r="G55" s="7"/>
      <c r="H55" s="5" t="s">
        <v>186</v>
      </c>
      <c r="I55" s="65" t="s">
        <v>6</v>
      </c>
      <c r="J55" s="6" t="s">
        <v>230</v>
      </c>
      <c r="K55" s="67" t="s">
        <v>61</v>
      </c>
    </row>
    <row r="56" spans="2:12" ht="15.75" thickBot="1">
      <c r="B56" s="95">
        <v>0.8125</v>
      </c>
      <c r="C56" s="9" t="s">
        <v>93</v>
      </c>
      <c r="D56" s="65" t="s">
        <v>6</v>
      </c>
      <c r="E56" s="10" t="s">
        <v>231</v>
      </c>
      <c r="F56" s="66" t="s">
        <v>11</v>
      </c>
      <c r="G56" s="7"/>
      <c r="H56" s="9" t="s">
        <v>94</v>
      </c>
      <c r="I56" s="80" t="s">
        <v>65</v>
      </c>
      <c r="J56" s="10" t="s">
        <v>232</v>
      </c>
      <c r="K56" s="68" t="s">
        <v>57</v>
      </c>
    </row>
    <row r="57" spans="2:12" ht="15.75" thickBot="1">
      <c r="B57" s="84">
        <v>0.83333333333333337</v>
      </c>
      <c r="C57" s="5" t="s">
        <v>95</v>
      </c>
      <c r="D57" s="80" t="s">
        <v>65</v>
      </c>
      <c r="E57" s="11" t="s">
        <v>233</v>
      </c>
      <c r="F57" s="83" t="s">
        <v>90</v>
      </c>
      <c r="G57" s="7"/>
      <c r="H57" s="5" t="s">
        <v>96</v>
      </c>
      <c r="I57" s="68" t="s">
        <v>57</v>
      </c>
      <c r="J57" s="6" t="s">
        <v>234</v>
      </c>
      <c r="K57" s="64" t="s">
        <v>8</v>
      </c>
    </row>
    <row r="58" spans="2:12" ht="15.75" thickBot="1">
      <c r="B58" s="85">
        <v>0.85416666666666663</v>
      </c>
      <c r="C58" s="86" t="s">
        <v>97</v>
      </c>
      <c r="D58" s="90" t="s">
        <v>8</v>
      </c>
      <c r="E58" s="87" t="s">
        <v>235</v>
      </c>
      <c r="F58" s="89" t="s">
        <v>68</v>
      </c>
      <c r="G58" s="88"/>
      <c r="H58" s="86" t="s">
        <v>98</v>
      </c>
      <c r="I58" s="188" t="s">
        <v>11</v>
      </c>
      <c r="J58" s="87" t="s">
        <v>236</v>
      </c>
      <c r="K58" s="187" t="s">
        <v>61</v>
      </c>
      <c r="L58" s="91" t="s">
        <v>220</v>
      </c>
    </row>
    <row r="59" spans="2:12" ht="16.5" thickTop="1" thickBot="1">
      <c r="B59" s="84">
        <v>0.875</v>
      </c>
      <c r="C59" s="5" t="s">
        <v>5</v>
      </c>
      <c r="D59" s="141" t="s">
        <v>57</v>
      </c>
      <c r="E59" s="6" t="s">
        <v>237</v>
      </c>
      <c r="F59" s="140" t="s">
        <v>90</v>
      </c>
      <c r="G59" s="7"/>
      <c r="H59" s="5" t="s">
        <v>7</v>
      </c>
      <c r="I59" s="137" t="s">
        <v>6</v>
      </c>
      <c r="J59" s="6" t="s">
        <v>238</v>
      </c>
      <c r="K59" s="142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239</v>
      </c>
      <c r="F60" s="80" t="s">
        <v>65</v>
      </c>
      <c r="G60" s="7"/>
      <c r="H60" s="9" t="s">
        <v>10</v>
      </c>
      <c r="I60" s="64" t="s">
        <v>8</v>
      </c>
      <c r="J60" s="10" t="s">
        <v>240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241</v>
      </c>
      <c r="F61" s="82" t="s">
        <v>68</v>
      </c>
      <c r="G61" s="7"/>
      <c r="H61" s="5" t="s">
        <v>13</v>
      </c>
      <c r="I61" s="83" t="s">
        <v>90</v>
      </c>
      <c r="J61" s="6" t="s">
        <v>242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243</v>
      </c>
      <c r="F62" s="66" t="s">
        <v>11</v>
      </c>
      <c r="G62" s="7"/>
      <c r="H62" s="9" t="s">
        <v>15</v>
      </c>
      <c r="I62" s="80" t="s">
        <v>65</v>
      </c>
      <c r="J62" s="10" t="s">
        <v>217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244</v>
      </c>
      <c r="F63" s="68" t="s">
        <v>57</v>
      </c>
      <c r="G63" s="7"/>
      <c r="H63" s="5" t="s">
        <v>17</v>
      </c>
      <c r="I63" s="82" t="s">
        <v>68</v>
      </c>
      <c r="J63" s="6" t="s">
        <v>245</v>
      </c>
      <c r="K63" s="83" t="s">
        <v>90</v>
      </c>
    </row>
    <row r="64" spans="2:12" ht="15.75" thickBot="1">
      <c r="B64" s="95">
        <v>0.97916666666666663</v>
      </c>
      <c r="C64" s="9" t="s">
        <v>18</v>
      </c>
      <c r="D64" s="138" t="s">
        <v>103</v>
      </c>
      <c r="E64" s="10" t="s">
        <v>185</v>
      </c>
      <c r="F64" s="138" t="s">
        <v>101</v>
      </c>
      <c r="G64" s="7"/>
      <c r="H64" s="9" t="s">
        <v>19</v>
      </c>
      <c r="I64" s="138" t="s">
        <v>102</v>
      </c>
      <c r="J64" s="10" t="s">
        <v>185</v>
      </c>
      <c r="K64" s="138" t="s">
        <v>100</v>
      </c>
      <c r="L64" s="102" t="s">
        <v>221</v>
      </c>
    </row>
    <row r="66" spans="2:12" ht="42" customHeight="1" thickBot="1"/>
    <row r="67" spans="2:12" ht="15.75" thickBot="1">
      <c r="B67" s="236" t="s">
        <v>223</v>
      </c>
      <c r="C67" s="237"/>
      <c r="D67" s="237"/>
      <c r="E67" s="237"/>
      <c r="F67" s="237"/>
      <c r="G67" s="237"/>
      <c r="H67" s="237"/>
      <c r="I67" s="237"/>
      <c r="J67" s="237"/>
      <c r="K67" s="238"/>
    </row>
    <row r="68" spans="2:12" ht="16.5" thickTop="1" thickBot="1">
      <c r="B68" s="239" t="s">
        <v>0</v>
      </c>
      <c r="C68" s="247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257</v>
      </c>
      <c r="F69" s="67" t="s">
        <v>61</v>
      </c>
      <c r="G69" s="7"/>
      <c r="H69" s="9" t="s">
        <v>19</v>
      </c>
      <c r="I69" s="66" t="s">
        <v>11</v>
      </c>
      <c r="J69" s="10" t="s">
        <v>246</v>
      </c>
      <c r="K69" s="64" t="s">
        <v>8</v>
      </c>
      <c r="L69" s="102" t="s">
        <v>247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258</v>
      </c>
      <c r="F70" s="83" t="s">
        <v>90</v>
      </c>
      <c r="G70" s="7"/>
      <c r="H70" s="5" t="s">
        <v>21</v>
      </c>
      <c r="I70" s="82" t="s">
        <v>68</v>
      </c>
      <c r="J70" s="6" t="s">
        <v>259</v>
      </c>
      <c r="K70" s="68" t="s">
        <v>57</v>
      </c>
    </row>
    <row r="71" spans="2:12" ht="15.75" thickBot="1">
      <c r="B71" s="95">
        <v>0.77083333333333337</v>
      </c>
      <c r="C71" s="9" t="s">
        <v>22</v>
      </c>
      <c r="D71" s="83" t="s">
        <v>90</v>
      </c>
      <c r="E71" s="10" t="s">
        <v>260</v>
      </c>
      <c r="F71" s="67" t="s">
        <v>61</v>
      </c>
      <c r="G71" s="7"/>
      <c r="H71" s="9" t="s">
        <v>79</v>
      </c>
      <c r="I71" s="65" t="s">
        <v>6</v>
      </c>
      <c r="J71" s="10" t="s">
        <v>261</v>
      </c>
      <c r="K71" s="80" t="s">
        <v>65</v>
      </c>
    </row>
    <row r="72" spans="2:12" ht="15.75" thickBot="1">
      <c r="B72" s="84">
        <v>0.79166666666666663</v>
      </c>
      <c r="C72" s="5" t="s">
        <v>80</v>
      </c>
      <c r="D72" s="64" t="s">
        <v>8</v>
      </c>
      <c r="E72" s="11" t="s">
        <v>262</v>
      </c>
      <c r="F72" s="65" t="s">
        <v>6</v>
      </c>
      <c r="G72" s="7"/>
      <c r="H72" s="5" t="s">
        <v>81</v>
      </c>
      <c r="I72" s="68" t="s">
        <v>57</v>
      </c>
      <c r="J72" s="6" t="s">
        <v>263</v>
      </c>
      <c r="K72" s="67" t="s">
        <v>61</v>
      </c>
    </row>
    <row r="73" spans="2:12" ht="15.75" thickBot="1">
      <c r="B73" s="95">
        <v>0.8125</v>
      </c>
      <c r="C73" s="9" t="s">
        <v>82</v>
      </c>
      <c r="D73" s="82" t="s">
        <v>68</v>
      </c>
      <c r="E73" s="10" t="s">
        <v>264</v>
      </c>
      <c r="F73" s="66" t="s">
        <v>11</v>
      </c>
      <c r="G73" s="7"/>
      <c r="H73" s="9" t="s">
        <v>83</v>
      </c>
      <c r="I73" s="83" t="s">
        <v>90</v>
      </c>
      <c r="J73" s="10" t="s">
        <v>265</v>
      </c>
      <c r="K73" s="64" t="s">
        <v>8</v>
      </c>
    </row>
    <row r="74" spans="2:12" ht="15.75" thickBot="1">
      <c r="B74" s="84">
        <v>0.83333333333333337</v>
      </c>
      <c r="C74" s="5" t="s">
        <v>84</v>
      </c>
      <c r="D74" s="80" t="s">
        <v>65</v>
      </c>
      <c r="E74" s="11" t="s">
        <v>266</v>
      </c>
      <c r="F74" s="82" t="s">
        <v>68</v>
      </c>
      <c r="G74" s="7"/>
      <c r="H74" s="5" t="s">
        <v>186</v>
      </c>
      <c r="I74" s="67" t="s">
        <v>61</v>
      </c>
      <c r="J74" s="6" t="s">
        <v>267</v>
      </c>
      <c r="K74" s="65" t="s">
        <v>6</v>
      </c>
    </row>
    <row r="75" spans="2:12" ht="15.75" thickBot="1">
      <c r="B75" s="95">
        <v>0.85416666666666663</v>
      </c>
      <c r="C75" s="9" t="s">
        <v>93</v>
      </c>
      <c r="D75" s="83" t="s">
        <v>90</v>
      </c>
      <c r="E75" s="10" t="s">
        <v>268</v>
      </c>
      <c r="F75" s="80" t="s">
        <v>65</v>
      </c>
      <c r="G75" s="7"/>
      <c r="H75" s="9" t="s">
        <v>94</v>
      </c>
      <c r="I75" s="64" t="s">
        <v>8</v>
      </c>
      <c r="J75" s="10" t="s">
        <v>269</v>
      </c>
      <c r="K75" s="68" t="s">
        <v>57</v>
      </c>
    </row>
    <row r="76" spans="2:12" ht="15.75" thickBot="1">
      <c r="B76" s="189">
        <v>0.875</v>
      </c>
      <c r="C76" s="5" t="s">
        <v>95</v>
      </c>
      <c r="D76" s="66" t="s">
        <v>11</v>
      </c>
      <c r="E76" s="11" t="s">
        <v>270</v>
      </c>
      <c r="F76" s="65" t="s">
        <v>6</v>
      </c>
      <c r="G76" s="7"/>
      <c r="H76" s="5" t="s">
        <v>96</v>
      </c>
      <c r="I76" s="68" t="s">
        <v>57</v>
      </c>
      <c r="J76" s="11" t="s">
        <v>271</v>
      </c>
      <c r="K76" s="80" t="s">
        <v>65</v>
      </c>
    </row>
    <row r="77" spans="2:12" ht="15.75" thickBot="1">
      <c r="B77" s="177">
        <v>0.89583333333333337</v>
      </c>
      <c r="C77" s="178" t="s">
        <v>97</v>
      </c>
      <c r="D77" s="89" t="s">
        <v>68</v>
      </c>
      <c r="E77" s="179" t="s">
        <v>272</v>
      </c>
      <c r="F77" s="90" t="s">
        <v>8</v>
      </c>
      <c r="G77" s="180"/>
      <c r="H77" s="178" t="s">
        <v>98</v>
      </c>
      <c r="I77" s="187" t="s">
        <v>61</v>
      </c>
      <c r="J77" s="179" t="s">
        <v>273</v>
      </c>
      <c r="K77" s="188" t="s">
        <v>11</v>
      </c>
      <c r="L77" s="182" t="s">
        <v>248</v>
      </c>
    </row>
    <row r="78" spans="2:12" ht="16.5" thickTop="1" thickBot="1">
      <c r="B78" s="84">
        <v>0.91666666666666663</v>
      </c>
      <c r="C78" s="183" t="s">
        <v>5</v>
      </c>
      <c r="D78" s="107" t="s">
        <v>8</v>
      </c>
      <c r="E78" s="207" t="s">
        <v>279</v>
      </c>
      <c r="F78" s="81" t="s">
        <v>61</v>
      </c>
      <c r="G78" s="7"/>
      <c r="H78" s="183" t="s">
        <v>7</v>
      </c>
      <c r="I78" s="185" t="s">
        <v>11</v>
      </c>
      <c r="J78" s="11" t="s">
        <v>274</v>
      </c>
      <c r="K78" s="186" t="s">
        <v>65</v>
      </c>
    </row>
    <row r="79" spans="2:12" ht="15.75" thickBot="1">
      <c r="B79" s="8">
        <v>0.9375</v>
      </c>
      <c r="C79" s="9" t="s">
        <v>9</v>
      </c>
      <c r="D79" s="83" t="s">
        <v>90</v>
      </c>
      <c r="E79" s="10" t="s">
        <v>275</v>
      </c>
      <c r="F79" s="65" t="s">
        <v>6</v>
      </c>
      <c r="G79" s="7"/>
      <c r="H79" s="9" t="s">
        <v>10</v>
      </c>
      <c r="I79" s="67" t="s">
        <v>61</v>
      </c>
      <c r="J79" s="10" t="s">
        <v>276</v>
      </c>
      <c r="K79" s="82" t="s">
        <v>68</v>
      </c>
    </row>
    <row r="80" spans="2:12" ht="15.75" thickBot="1">
      <c r="B80" s="84">
        <v>0.95833333333333337</v>
      </c>
      <c r="C80" s="183" t="s">
        <v>12</v>
      </c>
      <c r="D80" s="80" t="s">
        <v>65</v>
      </c>
      <c r="E80" s="11" t="s">
        <v>277</v>
      </c>
      <c r="F80" s="64" t="s">
        <v>8</v>
      </c>
      <c r="G80" s="7"/>
      <c r="H80" s="183" t="s">
        <v>13</v>
      </c>
      <c r="I80" s="68" t="s">
        <v>57</v>
      </c>
      <c r="J80" s="11" t="s">
        <v>278</v>
      </c>
      <c r="K80" s="66" t="s">
        <v>11</v>
      </c>
    </row>
    <row r="81" spans="2:12" ht="15.75" thickBot="1">
      <c r="B81" s="95"/>
      <c r="C81" s="9"/>
      <c r="D81" s="138"/>
      <c r="E81" s="10"/>
      <c r="F81" s="138"/>
      <c r="G81" s="7"/>
      <c r="H81" s="9"/>
      <c r="I81" s="138"/>
      <c r="J81" s="10"/>
      <c r="K81" s="138"/>
      <c r="L81" s="102"/>
    </row>
    <row r="82" spans="2:12">
      <c r="C82" s="184"/>
    </row>
    <row r="83" spans="2:12" ht="15.75" thickBot="1">
      <c r="C83" s="184"/>
    </row>
    <row r="84" spans="2:12" ht="15.75" thickBot="1">
      <c r="B84" s="236" t="s">
        <v>251</v>
      </c>
      <c r="C84" s="237"/>
      <c r="D84" s="237"/>
      <c r="E84" s="237"/>
      <c r="F84" s="237"/>
      <c r="G84" s="237"/>
      <c r="H84" s="237"/>
      <c r="I84" s="237"/>
      <c r="J84" s="237"/>
      <c r="K84" s="238"/>
    </row>
    <row r="85" spans="2:12" ht="16.5" thickTop="1" thickBot="1">
      <c r="B85" s="239" t="s">
        <v>0</v>
      </c>
      <c r="C85" s="240"/>
      <c r="D85" s="200" t="s">
        <v>1</v>
      </c>
      <c r="E85" s="200"/>
      <c r="F85" s="200" t="s">
        <v>2</v>
      </c>
      <c r="G85" s="201"/>
      <c r="H85" s="202"/>
      <c r="I85" s="200" t="s">
        <v>3</v>
      </c>
      <c r="J85" s="200"/>
      <c r="K85" s="200" t="s">
        <v>4</v>
      </c>
    </row>
    <row r="86" spans="2:12" ht="16.5" thickTop="1" thickBot="1">
      <c r="B86" s="203">
        <v>0.58333333333333337</v>
      </c>
      <c r="C86" s="96" t="s">
        <v>14</v>
      </c>
      <c r="D86" s="83" t="s">
        <v>90</v>
      </c>
      <c r="E86" s="98" t="s">
        <v>287</v>
      </c>
      <c r="F86" s="82" t="s">
        <v>68</v>
      </c>
      <c r="G86" s="99"/>
      <c r="H86" s="96" t="s">
        <v>15</v>
      </c>
      <c r="I86" s="68" t="s">
        <v>57</v>
      </c>
      <c r="J86" s="98" t="s">
        <v>288</v>
      </c>
      <c r="K86" s="65" t="s">
        <v>6</v>
      </c>
    </row>
    <row r="87" spans="2:12" ht="15.75" thickBot="1">
      <c r="B87" s="189">
        <v>0.61458333333333337</v>
      </c>
      <c r="C87" s="197" t="s">
        <v>16</v>
      </c>
      <c r="D87" s="66" t="s">
        <v>11</v>
      </c>
      <c r="E87" s="101" t="s">
        <v>289</v>
      </c>
      <c r="F87" s="64" t="s">
        <v>8</v>
      </c>
      <c r="G87" s="99"/>
      <c r="H87" s="197" t="s">
        <v>17</v>
      </c>
      <c r="I87" s="67" t="s">
        <v>61</v>
      </c>
      <c r="J87" s="198" t="s">
        <v>290</v>
      </c>
      <c r="K87" s="80" t="s">
        <v>65</v>
      </c>
    </row>
    <row r="88" spans="2:12" ht="15.75" thickBot="1">
      <c r="B88" s="95">
        <v>0.64583333333333337</v>
      </c>
      <c r="C88" s="96" t="s">
        <v>18</v>
      </c>
      <c r="D88" s="82" t="s">
        <v>68</v>
      </c>
      <c r="E88" s="98" t="s">
        <v>291</v>
      </c>
      <c r="F88" s="68" t="s">
        <v>57</v>
      </c>
      <c r="G88" s="99"/>
      <c r="H88" s="96" t="s">
        <v>19</v>
      </c>
      <c r="I88" s="83" t="s">
        <v>90</v>
      </c>
      <c r="J88" s="98" t="s">
        <v>292</v>
      </c>
      <c r="K88" s="66" t="s">
        <v>11</v>
      </c>
    </row>
    <row r="89" spans="2:12" ht="15.75" thickBot="1">
      <c r="B89" s="189">
        <v>0.66666666666666663</v>
      </c>
      <c r="C89" s="197" t="s">
        <v>20</v>
      </c>
      <c r="D89" s="80" t="s">
        <v>65</v>
      </c>
      <c r="E89" s="101" t="s">
        <v>293</v>
      </c>
      <c r="F89" s="65" t="s">
        <v>6</v>
      </c>
      <c r="G89" s="99"/>
      <c r="H89" s="197" t="s">
        <v>21</v>
      </c>
      <c r="I89" s="67" t="s">
        <v>61</v>
      </c>
      <c r="J89" s="198" t="s">
        <v>294</v>
      </c>
      <c r="K89" s="83" t="s">
        <v>90</v>
      </c>
    </row>
    <row r="90" spans="2:12" ht="15.75" thickBot="1">
      <c r="B90" s="95">
        <v>0.6875</v>
      </c>
      <c r="C90" s="96" t="s">
        <v>22</v>
      </c>
      <c r="D90" s="67" t="s">
        <v>61</v>
      </c>
      <c r="E90" s="98" t="s">
        <v>295</v>
      </c>
      <c r="F90" s="68" t="s">
        <v>57</v>
      </c>
      <c r="G90" s="99"/>
      <c r="H90" s="96" t="s">
        <v>79</v>
      </c>
      <c r="I90" s="65" t="s">
        <v>6</v>
      </c>
      <c r="J90" s="98" t="s">
        <v>296</v>
      </c>
      <c r="K90" s="64" t="s">
        <v>8</v>
      </c>
    </row>
    <row r="91" spans="2:12" ht="15.75" thickBot="1">
      <c r="B91" s="189">
        <v>0.70833333333333337</v>
      </c>
      <c r="C91" s="197" t="s">
        <v>80</v>
      </c>
      <c r="D91" s="64" t="s">
        <v>8</v>
      </c>
      <c r="E91" s="101" t="s">
        <v>297</v>
      </c>
      <c r="F91" s="83" t="s">
        <v>90</v>
      </c>
      <c r="G91" s="99"/>
      <c r="H91" s="197" t="s">
        <v>81</v>
      </c>
      <c r="I91" s="66" t="s">
        <v>11</v>
      </c>
      <c r="J91" s="198" t="s">
        <v>298</v>
      </c>
      <c r="K91" s="82" t="s">
        <v>68</v>
      </c>
    </row>
    <row r="92" spans="2:12" ht="15.75" thickBot="1">
      <c r="B92" s="95">
        <v>0.72916666666666663</v>
      </c>
      <c r="C92" s="96" t="s">
        <v>82</v>
      </c>
      <c r="D92" s="65" t="s">
        <v>6</v>
      </c>
      <c r="E92" s="98" t="s">
        <v>299</v>
      </c>
      <c r="F92" s="67" t="s">
        <v>61</v>
      </c>
      <c r="G92" s="99"/>
      <c r="H92" s="96" t="s">
        <v>83</v>
      </c>
      <c r="I92" s="82" t="s">
        <v>68</v>
      </c>
      <c r="J92" s="98" t="s">
        <v>300</v>
      </c>
      <c r="K92" s="80" t="s">
        <v>65</v>
      </c>
    </row>
    <row r="93" spans="2:12" ht="15.75" thickBot="1">
      <c r="B93" s="189">
        <v>0.75</v>
      </c>
      <c r="C93" s="197" t="s">
        <v>84</v>
      </c>
      <c r="D93" s="67" t="s">
        <v>61</v>
      </c>
      <c r="E93" s="101" t="s">
        <v>301</v>
      </c>
      <c r="F93" s="66" t="s">
        <v>11</v>
      </c>
      <c r="G93" s="99"/>
      <c r="H93" s="197" t="s">
        <v>91</v>
      </c>
      <c r="I93" s="80" t="s">
        <v>65</v>
      </c>
      <c r="J93" s="101" t="s">
        <v>302</v>
      </c>
      <c r="K93" s="83" t="s">
        <v>90</v>
      </c>
    </row>
    <row r="94" spans="2:12" ht="15.75" thickBot="1">
      <c r="B94" s="95">
        <v>0.77083333333333337</v>
      </c>
      <c r="C94" s="96" t="s">
        <v>93</v>
      </c>
      <c r="D94" s="68" t="s">
        <v>57</v>
      </c>
      <c r="E94" s="98" t="s">
        <v>303</v>
      </c>
      <c r="F94" s="64" t="s">
        <v>8</v>
      </c>
      <c r="G94" s="99"/>
      <c r="H94" s="96" t="s">
        <v>94</v>
      </c>
      <c r="I94" s="65" t="s">
        <v>6</v>
      </c>
      <c r="J94" s="98" t="s">
        <v>304</v>
      </c>
      <c r="K94" s="66" t="s">
        <v>11</v>
      </c>
    </row>
    <row r="95" spans="2:12" ht="15.75" thickBot="1">
      <c r="B95" s="189">
        <v>0.79166666666666663</v>
      </c>
      <c r="C95" s="197" t="s">
        <v>95</v>
      </c>
      <c r="D95" s="80" t="s">
        <v>65</v>
      </c>
      <c r="E95" s="101" t="s">
        <v>305</v>
      </c>
      <c r="F95" s="68" t="s">
        <v>57</v>
      </c>
      <c r="G95" s="99"/>
      <c r="H95" s="197" t="s">
        <v>96</v>
      </c>
      <c r="I95" s="64" t="s">
        <v>8</v>
      </c>
      <c r="J95" s="101" t="s">
        <v>306</v>
      </c>
      <c r="K95" s="82" t="s">
        <v>68</v>
      </c>
    </row>
    <row r="96" spans="2:12" ht="15.75" thickBot="1">
      <c r="B96" s="85">
        <v>0.8125</v>
      </c>
      <c r="C96" s="204" t="s">
        <v>97</v>
      </c>
      <c r="D96" s="89" t="s">
        <v>68</v>
      </c>
      <c r="E96" s="205" t="s">
        <v>307</v>
      </c>
      <c r="F96" s="136" t="s">
        <v>6</v>
      </c>
      <c r="G96" s="206"/>
      <c r="H96" s="204" t="s">
        <v>98</v>
      </c>
      <c r="I96" s="143" t="s">
        <v>90</v>
      </c>
      <c r="J96" s="205" t="s">
        <v>286</v>
      </c>
      <c r="K96" s="108" t="s">
        <v>57</v>
      </c>
      <c r="L96" s="182" t="s">
        <v>252</v>
      </c>
    </row>
    <row r="97" spans="2:11" ht="16.5" thickTop="1" thickBot="1">
      <c r="B97" s="84">
        <v>0.83333333333333337</v>
      </c>
      <c r="C97" s="241" t="s">
        <v>253</v>
      </c>
      <c r="D97" s="242"/>
      <c r="E97" s="242"/>
      <c r="F97" s="243"/>
      <c r="G97" s="199"/>
      <c r="H97" s="241" t="s">
        <v>254</v>
      </c>
      <c r="I97" s="242"/>
      <c r="J97" s="242"/>
      <c r="K97" s="243"/>
    </row>
    <row r="98" spans="2:11" ht="15.75" thickBot="1">
      <c r="B98" s="95">
        <v>0.85416666666666663</v>
      </c>
      <c r="C98" s="231" t="s">
        <v>255</v>
      </c>
      <c r="D98" s="232"/>
      <c r="E98" s="232"/>
      <c r="F98" s="233"/>
      <c r="G98" s="7"/>
      <c r="H98" s="231" t="s">
        <v>256</v>
      </c>
      <c r="I98" s="234"/>
      <c r="J98" s="234"/>
      <c r="K98" s="235"/>
    </row>
    <row r="99" spans="2:11" ht="60.75" customHeight="1">
      <c r="C99" s="220" t="s">
        <v>284</v>
      </c>
    </row>
    <row r="100" spans="2:11" ht="15.75" customHeight="1">
      <c r="C100" s="220" t="s">
        <v>308</v>
      </c>
      <c r="H100" s="262" t="s">
        <v>311</v>
      </c>
    </row>
    <row r="101" spans="2:11" ht="15.75" customHeight="1">
      <c r="C101" s="220"/>
      <c r="D101" s="93" t="s">
        <v>153</v>
      </c>
      <c r="E101" s="264">
        <v>321</v>
      </c>
      <c r="F101" s="93" t="s">
        <v>8</v>
      </c>
      <c r="I101" s="93" t="s">
        <v>54</v>
      </c>
      <c r="J101" s="264">
        <v>518</v>
      </c>
      <c r="K101" s="93" t="s">
        <v>57</v>
      </c>
    </row>
    <row r="102" spans="2:11" ht="15.75" customHeight="1">
      <c r="C102" s="220"/>
      <c r="D102" t="s">
        <v>66</v>
      </c>
      <c r="E102" s="263">
        <v>311</v>
      </c>
      <c r="F102" t="s">
        <v>6</v>
      </c>
      <c r="I102" t="s">
        <v>72</v>
      </c>
      <c r="J102" s="263">
        <v>487</v>
      </c>
      <c r="K102" t="s">
        <v>68</v>
      </c>
    </row>
    <row r="103" spans="2:11" ht="15.75" customHeight="1">
      <c r="C103" s="220"/>
      <c r="D103" t="s">
        <v>309</v>
      </c>
      <c r="E103" s="263">
        <v>307</v>
      </c>
      <c r="F103" t="s">
        <v>65</v>
      </c>
      <c r="I103" t="s">
        <v>62</v>
      </c>
      <c r="J103" s="263">
        <v>444</v>
      </c>
      <c r="K103" t="s">
        <v>61</v>
      </c>
    </row>
    <row r="104" spans="2:11" ht="15.75" customHeight="1">
      <c r="C104" s="220"/>
      <c r="D104" t="s">
        <v>149</v>
      </c>
      <c r="E104" s="263">
        <v>274</v>
      </c>
      <c r="F104" t="s">
        <v>57</v>
      </c>
      <c r="I104" t="s">
        <v>312</v>
      </c>
      <c r="J104" s="263">
        <v>342</v>
      </c>
      <c r="K104" t="s">
        <v>11</v>
      </c>
    </row>
    <row r="105" spans="2:11" ht="15.75" customHeight="1">
      <c r="C105" s="220"/>
      <c r="D105" t="s">
        <v>69</v>
      </c>
      <c r="E105" s="263">
        <v>270</v>
      </c>
      <c r="F105" t="s">
        <v>68</v>
      </c>
    </row>
    <row r="106" spans="2:11" ht="15.75" customHeight="1">
      <c r="C106" s="220"/>
      <c r="D106" t="s">
        <v>310</v>
      </c>
      <c r="E106" s="263">
        <v>252</v>
      </c>
      <c r="F106" t="s">
        <v>90</v>
      </c>
    </row>
    <row r="107" spans="2:11" ht="15.75" customHeight="1">
      <c r="C107" s="220"/>
      <c r="D107" t="s">
        <v>154</v>
      </c>
      <c r="E107" s="263">
        <v>235</v>
      </c>
      <c r="F107" t="s">
        <v>61</v>
      </c>
    </row>
    <row r="108" spans="2:11" ht="15.75" customHeight="1">
      <c r="C108" s="220"/>
      <c r="D108" t="s">
        <v>158</v>
      </c>
      <c r="E108" s="263">
        <v>221</v>
      </c>
      <c r="F108" t="s">
        <v>11</v>
      </c>
    </row>
    <row r="109" spans="2:11" ht="16.5" customHeight="1">
      <c r="C109" s="220"/>
    </row>
    <row r="110" spans="2:11" ht="60.75" customHeight="1">
      <c r="C110" s="220"/>
    </row>
    <row r="111" spans="2:11" ht="16.5" customHeight="1" thickBot="1">
      <c r="C111" s="220"/>
    </row>
    <row r="112" spans="2:11" ht="16.5" customHeight="1" thickBot="1">
      <c r="B112" s="236" t="s">
        <v>285</v>
      </c>
      <c r="C112" s="237"/>
      <c r="D112" s="237"/>
      <c r="E112" s="237"/>
      <c r="F112" s="237"/>
      <c r="G112" s="237"/>
      <c r="H112" s="237"/>
      <c r="I112" s="237"/>
      <c r="J112" s="237"/>
      <c r="K112" s="238"/>
    </row>
    <row r="113" spans="2:11" ht="16.5" customHeight="1" thickTop="1" thickBot="1">
      <c r="B113" s="239" t="s">
        <v>0</v>
      </c>
      <c r="C113" s="247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1" ht="16.5" customHeight="1" thickTop="1" thickBot="1">
      <c r="B114" s="8">
        <v>0.70833333333333337</v>
      </c>
      <c r="C114" s="261" t="s">
        <v>5</v>
      </c>
      <c r="D114" s="259" t="s">
        <v>68</v>
      </c>
      <c r="E114" s="260"/>
      <c r="F114" s="103" t="s">
        <v>61</v>
      </c>
      <c r="G114" s="7"/>
      <c r="H114" s="261" t="s">
        <v>7</v>
      </c>
      <c r="I114" s="257" t="s">
        <v>6</v>
      </c>
      <c r="J114" s="260"/>
      <c r="K114" s="258" t="s">
        <v>90</v>
      </c>
    </row>
    <row r="115" spans="2:11" ht="16.5" customHeight="1" thickBot="1">
      <c r="B115" s="189">
        <v>0.73958333333333337</v>
      </c>
      <c r="C115" s="100" t="s">
        <v>9</v>
      </c>
      <c r="D115" s="80" t="s">
        <v>65</v>
      </c>
      <c r="E115" s="101"/>
      <c r="F115" s="66" t="s">
        <v>11</v>
      </c>
      <c r="G115" s="7"/>
      <c r="H115" s="100" t="s">
        <v>10</v>
      </c>
      <c r="I115" s="67" t="s">
        <v>61</v>
      </c>
      <c r="J115" s="101"/>
      <c r="K115" s="64" t="s">
        <v>8</v>
      </c>
    </row>
    <row r="116" spans="2:11" ht="16.5" customHeight="1" thickBot="1">
      <c r="B116" s="95">
        <v>0.77083333333333337</v>
      </c>
      <c r="C116" s="96" t="s">
        <v>12</v>
      </c>
      <c r="D116" s="66" t="s">
        <v>11</v>
      </c>
      <c r="E116" s="98"/>
      <c r="F116" s="68" t="s">
        <v>57</v>
      </c>
      <c r="G116" s="7"/>
      <c r="H116" s="96" t="s">
        <v>13</v>
      </c>
      <c r="I116" s="64" t="s">
        <v>8</v>
      </c>
      <c r="J116" s="98"/>
      <c r="K116" s="80" t="s">
        <v>65</v>
      </c>
    </row>
    <row r="117" spans="2:11" ht="16.5" customHeight="1" thickBot="1">
      <c r="B117" s="189">
        <v>0.79166666666666663</v>
      </c>
      <c r="C117" s="100" t="s">
        <v>14</v>
      </c>
      <c r="D117" s="68" t="s">
        <v>57</v>
      </c>
      <c r="E117" s="101"/>
      <c r="F117" s="65" t="s">
        <v>6</v>
      </c>
      <c r="G117" s="7"/>
      <c r="H117" s="100" t="s">
        <v>15</v>
      </c>
      <c r="I117" s="83" t="s">
        <v>90</v>
      </c>
      <c r="J117" s="101"/>
      <c r="K117" s="82" t="s">
        <v>68</v>
      </c>
    </row>
    <row r="118" spans="2:11" ht="16.5" customHeight="1" thickBot="1">
      <c r="B118" s="8">
        <v>0.8125</v>
      </c>
      <c r="C118" s="96" t="s">
        <v>16</v>
      </c>
      <c r="D118" s="67" t="s">
        <v>61</v>
      </c>
      <c r="E118" s="98"/>
      <c r="F118" s="80" t="s">
        <v>65</v>
      </c>
      <c r="G118" s="7"/>
      <c r="H118" s="96" t="s">
        <v>17</v>
      </c>
      <c r="I118" s="64" t="s">
        <v>8</v>
      </c>
      <c r="J118" s="98"/>
      <c r="K118" s="66" t="s">
        <v>11</v>
      </c>
    </row>
    <row r="119" spans="2:11" ht="16.5" customHeight="1" thickBot="1">
      <c r="B119" s="84">
        <v>0.83333333333333337</v>
      </c>
      <c r="C119" s="100" t="s">
        <v>18</v>
      </c>
      <c r="D119" s="83" t="s">
        <v>90</v>
      </c>
      <c r="E119" s="101"/>
      <c r="F119" s="66" t="s">
        <v>11</v>
      </c>
      <c r="G119" s="7"/>
      <c r="H119" s="100" t="s">
        <v>19</v>
      </c>
      <c r="I119" s="68" t="s">
        <v>57</v>
      </c>
      <c r="J119" s="101"/>
      <c r="K119" s="82" t="s">
        <v>68</v>
      </c>
    </row>
    <row r="120" spans="2:11" ht="16.5" customHeight="1" thickBot="1">
      <c r="B120" s="8">
        <v>0.85416666666666663</v>
      </c>
      <c r="C120" s="96" t="s">
        <v>20</v>
      </c>
      <c r="D120" s="67" t="s">
        <v>61</v>
      </c>
      <c r="E120" s="98"/>
      <c r="F120" s="83" t="s">
        <v>90</v>
      </c>
      <c r="G120" s="7"/>
      <c r="H120" s="96" t="s">
        <v>21</v>
      </c>
      <c r="I120" s="80" t="s">
        <v>65</v>
      </c>
      <c r="J120" s="98"/>
      <c r="K120" s="65" t="s">
        <v>6</v>
      </c>
    </row>
    <row r="121" spans="2:11" ht="16.5" customHeight="1" thickBot="1">
      <c r="B121" s="84">
        <v>0.875</v>
      </c>
      <c r="C121" s="100" t="s">
        <v>22</v>
      </c>
      <c r="D121" s="65" t="s">
        <v>6</v>
      </c>
      <c r="E121" s="101"/>
      <c r="F121" s="64" t="s">
        <v>8</v>
      </c>
      <c r="G121" s="7"/>
      <c r="H121" s="100" t="s">
        <v>79</v>
      </c>
      <c r="I121" s="67" t="s">
        <v>61</v>
      </c>
      <c r="J121" s="101"/>
      <c r="K121" s="68" t="s">
        <v>57</v>
      </c>
    </row>
    <row r="122" spans="2:11" ht="16.5" customHeight="1" thickBot="1">
      <c r="B122" s="8">
        <v>0.89583333333333337</v>
      </c>
      <c r="C122" s="96" t="s">
        <v>80</v>
      </c>
      <c r="D122" s="66" t="s">
        <v>11</v>
      </c>
      <c r="E122" s="98"/>
      <c r="F122" s="82" t="s">
        <v>68</v>
      </c>
      <c r="G122" s="99"/>
      <c r="H122" s="96" t="s">
        <v>81</v>
      </c>
      <c r="I122" s="64" t="s">
        <v>8</v>
      </c>
      <c r="J122" s="98"/>
      <c r="K122" s="83" t="s">
        <v>90</v>
      </c>
    </row>
    <row r="123" spans="2:11" ht="16.5" customHeight="1" thickBot="1">
      <c r="B123" s="84">
        <v>0.91666666666666663</v>
      </c>
      <c r="C123" s="100" t="s">
        <v>82</v>
      </c>
      <c r="D123" s="82" t="s">
        <v>68</v>
      </c>
      <c r="E123" s="101"/>
      <c r="F123" s="80" t="s">
        <v>65</v>
      </c>
      <c r="G123" s="7"/>
      <c r="H123" s="100" t="s">
        <v>83</v>
      </c>
      <c r="I123" s="65" t="s">
        <v>6</v>
      </c>
      <c r="J123" s="101"/>
      <c r="K123" s="67" t="s">
        <v>61</v>
      </c>
    </row>
    <row r="124" spans="2:11" ht="16.5" customHeight="1" thickBot="1">
      <c r="B124" s="8">
        <v>0.9375</v>
      </c>
      <c r="C124" s="96" t="s">
        <v>84</v>
      </c>
      <c r="D124" s="65" t="s">
        <v>6</v>
      </c>
      <c r="E124" s="98"/>
      <c r="F124" s="66" t="s">
        <v>11</v>
      </c>
      <c r="G124" s="7"/>
      <c r="H124" s="96" t="s">
        <v>186</v>
      </c>
      <c r="I124" s="80" t="s">
        <v>65</v>
      </c>
      <c r="J124" s="98"/>
      <c r="K124" s="68" t="s">
        <v>57</v>
      </c>
    </row>
    <row r="125" spans="2:11" ht="16.5" customHeight="1" thickBot="1">
      <c r="B125" s="84">
        <v>0.95833333333333337</v>
      </c>
      <c r="C125" s="100" t="s">
        <v>93</v>
      </c>
      <c r="D125" s="80" t="s">
        <v>65</v>
      </c>
      <c r="E125" s="101"/>
      <c r="F125" s="83" t="s">
        <v>90</v>
      </c>
      <c r="G125" s="7"/>
      <c r="H125" s="100" t="s">
        <v>94</v>
      </c>
      <c r="I125" s="68" t="s">
        <v>57</v>
      </c>
      <c r="J125" s="101"/>
      <c r="K125" s="64" t="s">
        <v>8</v>
      </c>
    </row>
    <row r="126" spans="2:11" ht="16.5" customHeight="1" thickBot="1">
      <c r="B126" s="95">
        <v>0.97916666666666663</v>
      </c>
      <c r="C126" s="96"/>
      <c r="D126" s="97" t="s">
        <v>100</v>
      </c>
      <c r="E126" s="98" t="s">
        <v>188</v>
      </c>
      <c r="F126" s="97" t="s">
        <v>105</v>
      </c>
      <c r="G126" s="99"/>
      <c r="H126" s="96"/>
      <c r="I126" s="97" t="s">
        <v>102</v>
      </c>
      <c r="J126" s="98" t="s">
        <v>188</v>
      </c>
      <c r="K126" s="97" t="s">
        <v>101</v>
      </c>
    </row>
    <row r="127" spans="2:11" ht="16.5" customHeight="1">
      <c r="C127" s="220"/>
    </row>
    <row r="128" spans="2:11" ht="16.5" customHeight="1">
      <c r="C128" s="220"/>
    </row>
    <row r="129" spans="2:10" ht="48" customHeight="1">
      <c r="C129" s="220"/>
    </row>
    <row r="130" spans="2:10" ht="16.5" thickBot="1">
      <c r="B130" s="92" t="s">
        <v>108</v>
      </c>
      <c r="E130" s="93"/>
      <c r="F130" s="93"/>
    </row>
    <row r="131" spans="2:10" ht="15.75" thickBot="1">
      <c r="E131" s="93" t="s">
        <v>109</v>
      </c>
      <c r="F131" s="93"/>
      <c r="I131" s="65" t="s">
        <v>6</v>
      </c>
      <c r="J131" t="s">
        <v>107</v>
      </c>
    </row>
    <row r="132" spans="2:10" ht="15.75" thickBot="1">
      <c r="E132" s="94" t="s">
        <v>110</v>
      </c>
      <c r="F132" s="93"/>
      <c r="I132" s="82" t="s">
        <v>68</v>
      </c>
      <c r="J132" t="s">
        <v>105</v>
      </c>
    </row>
    <row r="133" spans="2:10" ht="15.75" thickBot="1">
      <c r="E133" s="93" t="s">
        <v>111</v>
      </c>
      <c r="F133" s="93"/>
      <c r="I133" s="68" t="s">
        <v>57</v>
      </c>
      <c r="J133" t="s">
        <v>106</v>
      </c>
    </row>
    <row r="134" spans="2:10" ht="15.75" thickBot="1">
      <c r="E134" s="94" t="s">
        <v>112</v>
      </c>
      <c r="F134" s="93"/>
      <c r="I134" s="64" t="s">
        <v>8</v>
      </c>
      <c r="J134" t="s">
        <v>100</v>
      </c>
    </row>
    <row r="135" spans="2:10" ht="15.75" thickBot="1">
      <c r="E135" s="93" t="s">
        <v>113</v>
      </c>
      <c r="F135" s="93"/>
      <c r="I135" s="67" t="s">
        <v>61</v>
      </c>
      <c r="J135" t="s">
        <v>101</v>
      </c>
    </row>
    <row r="136" spans="2:10" ht="15.75" thickBot="1">
      <c r="E136" s="94" t="s">
        <v>114</v>
      </c>
      <c r="F136" s="93"/>
      <c r="I136" s="66" t="s">
        <v>11</v>
      </c>
      <c r="J136" t="s">
        <v>102</v>
      </c>
    </row>
    <row r="137" spans="2:10" ht="15.75" thickBot="1">
      <c r="E137" s="93" t="s">
        <v>115</v>
      </c>
      <c r="F137" s="93"/>
      <c r="I137" s="80" t="s">
        <v>65</v>
      </c>
      <c r="J137" t="s">
        <v>103</v>
      </c>
    </row>
    <row r="138" spans="2:10" ht="15.75" thickBot="1">
      <c r="E138" s="94" t="s">
        <v>116</v>
      </c>
      <c r="F138" s="93"/>
      <c r="I138" s="83" t="s">
        <v>90</v>
      </c>
      <c r="J138" t="s">
        <v>104</v>
      </c>
    </row>
    <row r="139" spans="2:10">
      <c r="E139" s="93" t="s">
        <v>117</v>
      </c>
      <c r="F139" s="93"/>
    </row>
    <row r="140" spans="2:10">
      <c r="E140" s="94" t="s">
        <v>118</v>
      </c>
      <c r="F140" s="93"/>
    </row>
    <row r="141" spans="2:10">
      <c r="E141" s="93" t="s">
        <v>119</v>
      </c>
      <c r="F141" s="93" t="s">
        <v>120</v>
      </c>
    </row>
  </sheetData>
  <mergeCells count="19">
    <mergeCell ref="B112:K112"/>
    <mergeCell ref="B113:C113"/>
    <mergeCell ref="B67:K67"/>
    <mergeCell ref="B68:C68"/>
    <mergeCell ref="B50:K50"/>
    <mergeCell ref="B51:C51"/>
    <mergeCell ref="B33:K33"/>
    <mergeCell ref="B34:C34"/>
    <mergeCell ref="B2:K2"/>
    <mergeCell ref="B3:K3"/>
    <mergeCell ref="B4:C4"/>
    <mergeCell ref="B17:K17"/>
    <mergeCell ref="B18:C18"/>
    <mergeCell ref="C98:F98"/>
    <mergeCell ref="H98:K98"/>
    <mergeCell ref="B84:K84"/>
    <mergeCell ref="B85:C85"/>
    <mergeCell ref="C97:F97"/>
    <mergeCell ref="H97:K97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50"/>
  <sheetViews>
    <sheetView workbookViewId="0">
      <pane xSplit="12" ySplit="1" topLeftCell="AC2" activePane="bottomRight" state="frozen"/>
      <selection pane="topRight" activeCell="M1" sqref="M1"/>
      <selection pane="bottomLeft" activeCell="A2" sqref="A2"/>
      <selection pane="bottomRight" activeCell="AF57" sqref="AF57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48" width="3.7109375" style="39" customWidth="1"/>
    <col min="49" max="49" width="4.42578125" style="39" customWidth="1"/>
    <col min="50" max="50" width="7.7109375" style="39" customWidth="1"/>
    <col min="51" max="51" width="9.140625" style="39"/>
    <col min="52" max="52" width="6.42578125" style="39" customWidth="1"/>
    <col min="53" max="53" width="6.5703125" style="39" customWidth="1"/>
    <col min="54" max="16384" width="9.140625" style="39"/>
  </cols>
  <sheetData>
    <row r="1" spans="1:53" ht="15.75" customHeight="1">
      <c r="A1" s="248" t="s">
        <v>23</v>
      </c>
      <c r="B1" s="250" t="s">
        <v>41</v>
      </c>
      <c r="C1" s="252" t="s">
        <v>42</v>
      </c>
      <c r="D1" s="254" t="s">
        <v>56</v>
      </c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6"/>
    </row>
    <row r="2" spans="1:53" ht="18" customHeight="1" thickBot="1">
      <c r="A2" s="249"/>
      <c r="B2" s="251"/>
      <c r="C2" s="253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1">
        <v>7</v>
      </c>
      <c r="K2" s="128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1">
        <v>14</v>
      </c>
      <c r="R2" s="128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1">
        <v>21</v>
      </c>
      <c r="Y2" s="171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1">
        <v>28</v>
      </c>
      <c r="AF2" s="171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1">
        <v>35</v>
      </c>
      <c r="AM2" s="171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1">
        <v>42</v>
      </c>
      <c r="AT2" s="171">
        <v>43</v>
      </c>
      <c r="AU2" s="41">
        <v>44</v>
      </c>
      <c r="AV2" s="41"/>
      <c r="AW2" s="42" t="s">
        <v>43</v>
      </c>
      <c r="AX2" s="43" t="s">
        <v>44</v>
      </c>
      <c r="AY2" s="44" t="s">
        <v>27</v>
      </c>
      <c r="AZ2" s="45" t="s">
        <v>45</v>
      </c>
      <c r="BA2" s="46" t="s">
        <v>46</v>
      </c>
    </row>
    <row r="3" spans="1:53" ht="15" thickTop="1">
      <c r="A3" s="70">
        <v>1</v>
      </c>
      <c r="B3" s="48" t="s">
        <v>48</v>
      </c>
      <c r="C3" s="49" t="s">
        <v>8</v>
      </c>
      <c r="D3" s="50"/>
      <c r="E3" s="50"/>
      <c r="F3" s="50"/>
      <c r="G3" s="50"/>
      <c r="H3" s="50"/>
      <c r="I3" s="50"/>
      <c r="J3" s="133"/>
      <c r="K3" s="130"/>
      <c r="L3" s="50"/>
      <c r="M3" s="50"/>
      <c r="N3" s="50"/>
      <c r="O3" s="50"/>
      <c r="P3" s="50"/>
      <c r="Q3" s="133"/>
      <c r="R3" s="130"/>
      <c r="S3" s="50"/>
      <c r="T3" s="50"/>
      <c r="U3" s="50">
        <v>183</v>
      </c>
      <c r="V3" s="51"/>
      <c r="W3" s="51">
        <v>158</v>
      </c>
      <c r="X3" s="160">
        <v>153</v>
      </c>
      <c r="Y3" s="53"/>
      <c r="Z3" s="51">
        <v>141</v>
      </c>
      <c r="AA3" s="51">
        <v>147</v>
      </c>
      <c r="AB3" s="63"/>
      <c r="AC3" s="51">
        <v>112</v>
      </c>
      <c r="AD3" s="51">
        <v>179</v>
      </c>
      <c r="AE3" s="160">
        <v>202</v>
      </c>
      <c r="AF3" s="53" t="s">
        <v>283</v>
      </c>
      <c r="AG3" s="51">
        <v>143</v>
      </c>
      <c r="AH3" s="51"/>
      <c r="AI3" s="51"/>
      <c r="AJ3" s="51"/>
      <c r="AK3" s="51"/>
      <c r="AL3" s="160"/>
      <c r="AM3" s="53"/>
      <c r="AN3" s="51"/>
      <c r="AO3" s="51"/>
      <c r="AP3" s="51"/>
      <c r="AQ3" s="51"/>
      <c r="AR3" s="51"/>
      <c r="AS3" s="160"/>
      <c r="AT3" s="53"/>
      <c r="AU3" s="51"/>
      <c r="AV3" s="51"/>
      <c r="AW3" s="79">
        <f>COUNTA(D3:AV3)-1</f>
        <v>9</v>
      </c>
      <c r="AX3" s="51">
        <f>SUM(D3:AV3)</f>
        <v>1418</v>
      </c>
      <c r="AY3" s="52">
        <f>AX3/AW3</f>
        <v>157.55555555555554</v>
      </c>
      <c r="AZ3" s="53">
        <f>MAX(D3:AV3)</f>
        <v>202</v>
      </c>
      <c r="BA3" s="54">
        <f>MIN(D3:AV3)</f>
        <v>112</v>
      </c>
    </row>
    <row r="4" spans="1:53" ht="14.25">
      <c r="A4" s="47">
        <v>2</v>
      </c>
      <c r="B4" s="48" t="s">
        <v>60</v>
      </c>
      <c r="C4" s="49" t="s">
        <v>8</v>
      </c>
      <c r="D4" s="50"/>
      <c r="E4" s="50"/>
      <c r="F4" s="50"/>
      <c r="G4" s="50"/>
      <c r="H4" s="69"/>
      <c r="I4" s="50"/>
      <c r="J4" s="133"/>
      <c r="K4" s="130"/>
      <c r="L4" s="50"/>
      <c r="M4" s="50"/>
      <c r="N4" s="50"/>
      <c r="O4" s="50"/>
      <c r="P4" s="50"/>
      <c r="Q4" s="133"/>
      <c r="R4" s="130"/>
      <c r="S4" s="50">
        <v>148</v>
      </c>
      <c r="T4" s="50">
        <v>156</v>
      </c>
      <c r="U4" s="50"/>
      <c r="V4" s="51"/>
      <c r="W4" s="51"/>
      <c r="X4" s="160"/>
      <c r="Y4" s="53"/>
      <c r="Z4" s="51">
        <v>159</v>
      </c>
      <c r="AA4" s="51">
        <v>157</v>
      </c>
      <c r="AB4" s="51">
        <v>169</v>
      </c>
      <c r="AC4" s="51"/>
      <c r="AD4" s="51">
        <v>180</v>
      </c>
      <c r="AE4" s="160">
        <v>141</v>
      </c>
      <c r="AF4" s="53" t="s">
        <v>283</v>
      </c>
      <c r="AG4" s="51">
        <v>140</v>
      </c>
      <c r="AH4" s="51"/>
      <c r="AI4" s="51"/>
      <c r="AJ4" s="51"/>
      <c r="AK4" s="51"/>
      <c r="AL4" s="160">
        <v>151</v>
      </c>
      <c r="AM4" s="53"/>
      <c r="AN4" s="51"/>
      <c r="AO4" s="51"/>
      <c r="AP4" s="51"/>
      <c r="AQ4" s="51"/>
      <c r="AR4" s="51"/>
      <c r="AS4" s="160"/>
      <c r="AT4" s="53"/>
      <c r="AU4" s="51"/>
      <c r="AV4" s="51"/>
      <c r="AW4" s="79">
        <f>COUNTA(D4:AV4)-1</f>
        <v>9</v>
      </c>
      <c r="AX4" s="51">
        <f>SUM(D4:AV4)</f>
        <v>1401</v>
      </c>
      <c r="AY4" s="52">
        <f>AX4/AW4</f>
        <v>155.66666666666666</v>
      </c>
      <c r="AZ4" s="53">
        <f>MAX(D4:AV4)</f>
        <v>180</v>
      </c>
      <c r="BA4" s="54">
        <f>MIN(D4:AV4)</f>
        <v>140</v>
      </c>
    </row>
    <row r="5" spans="1:53" ht="14.25">
      <c r="A5" s="47">
        <v>3</v>
      </c>
      <c r="B5" s="55" t="s">
        <v>67</v>
      </c>
      <c r="C5" s="49" t="s">
        <v>65</v>
      </c>
      <c r="D5" s="50">
        <v>111</v>
      </c>
      <c r="E5" s="50">
        <v>150</v>
      </c>
      <c r="F5" s="50">
        <v>169</v>
      </c>
      <c r="G5" s="69">
        <v>191</v>
      </c>
      <c r="H5" s="50">
        <v>153</v>
      </c>
      <c r="I5" s="50">
        <v>153</v>
      </c>
      <c r="J5" s="133">
        <v>159</v>
      </c>
      <c r="K5" s="130">
        <v>125</v>
      </c>
      <c r="L5" s="50">
        <v>157</v>
      </c>
      <c r="M5" s="50">
        <v>142</v>
      </c>
      <c r="N5" s="50">
        <v>146</v>
      </c>
      <c r="O5" s="50">
        <v>170</v>
      </c>
      <c r="P5" s="50">
        <v>158</v>
      </c>
      <c r="Q5" s="133">
        <v>180</v>
      </c>
      <c r="R5" s="130">
        <v>123</v>
      </c>
      <c r="S5" s="50">
        <v>143</v>
      </c>
      <c r="T5" s="50">
        <v>147</v>
      </c>
      <c r="U5" s="50">
        <v>167</v>
      </c>
      <c r="V5" s="51">
        <v>151</v>
      </c>
      <c r="W5" s="51">
        <v>168</v>
      </c>
      <c r="X5" s="160">
        <v>153</v>
      </c>
      <c r="Y5" s="53">
        <v>158</v>
      </c>
      <c r="Z5" s="51">
        <v>159</v>
      </c>
      <c r="AA5" s="51">
        <v>132</v>
      </c>
      <c r="AB5" s="51">
        <v>149</v>
      </c>
      <c r="AC5" s="51">
        <v>133</v>
      </c>
      <c r="AD5" s="51">
        <v>163</v>
      </c>
      <c r="AE5" s="160">
        <v>152</v>
      </c>
      <c r="AF5" s="53">
        <v>124</v>
      </c>
      <c r="AG5" s="51">
        <v>190</v>
      </c>
      <c r="AH5" s="51">
        <v>148</v>
      </c>
      <c r="AI5" s="51">
        <v>135</v>
      </c>
      <c r="AJ5" s="51">
        <v>148</v>
      </c>
      <c r="AK5" s="51">
        <v>171</v>
      </c>
      <c r="AL5" s="160">
        <v>142</v>
      </c>
      <c r="AM5" s="53"/>
      <c r="AN5" s="51"/>
      <c r="AO5" s="51"/>
      <c r="AP5" s="51"/>
      <c r="AQ5" s="51"/>
      <c r="AR5" s="51"/>
      <c r="AS5" s="160"/>
      <c r="AT5" s="53"/>
      <c r="AU5" s="51"/>
      <c r="AV5" s="51"/>
      <c r="AW5" s="79">
        <f>COUNTA(D5:AV5)</f>
        <v>35</v>
      </c>
      <c r="AX5" s="51">
        <f>SUM(D5:AV5)</f>
        <v>5320</v>
      </c>
      <c r="AY5" s="52">
        <f>AX5/AW5</f>
        <v>152</v>
      </c>
      <c r="AZ5" s="53">
        <f>MAX(D5:AV5)</f>
        <v>191</v>
      </c>
      <c r="BA5" s="54">
        <f>MIN(D5:AV5)</f>
        <v>111</v>
      </c>
    </row>
    <row r="6" spans="1:53" ht="14.25">
      <c r="A6" s="47">
        <v>4</v>
      </c>
      <c r="B6" s="48" t="s">
        <v>47</v>
      </c>
      <c r="C6" s="49" t="s">
        <v>57</v>
      </c>
      <c r="D6" s="50">
        <v>136</v>
      </c>
      <c r="E6" s="50"/>
      <c r="F6" s="50"/>
      <c r="G6" s="50">
        <v>161</v>
      </c>
      <c r="H6" s="50">
        <v>157</v>
      </c>
      <c r="I6" s="50">
        <v>148</v>
      </c>
      <c r="J6" s="133">
        <v>146</v>
      </c>
      <c r="K6" s="130"/>
      <c r="L6" s="50">
        <v>155</v>
      </c>
      <c r="M6" s="50">
        <v>163</v>
      </c>
      <c r="N6" s="50"/>
      <c r="O6" s="50">
        <v>150</v>
      </c>
      <c r="P6" s="50">
        <v>155</v>
      </c>
      <c r="Q6" s="133"/>
      <c r="R6" s="130"/>
      <c r="S6" s="50">
        <v>170</v>
      </c>
      <c r="T6" s="50"/>
      <c r="U6" s="50">
        <v>193</v>
      </c>
      <c r="V6" s="51">
        <v>133</v>
      </c>
      <c r="W6" s="51">
        <v>143</v>
      </c>
      <c r="X6" s="160">
        <v>147</v>
      </c>
      <c r="Y6" s="53"/>
      <c r="Z6" s="51"/>
      <c r="AA6" s="51"/>
      <c r="AB6" s="51">
        <v>175</v>
      </c>
      <c r="AC6" s="51">
        <v>158</v>
      </c>
      <c r="AD6" s="51">
        <v>129</v>
      </c>
      <c r="AE6" s="160"/>
      <c r="AF6" s="53"/>
      <c r="AG6" s="51"/>
      <c r="AH6" s="51">
        <v>169</v>
      </c>
      <c r="AI6" s="51"/>
      <c r="AJ6" s="51">
        <v>119</v>
      </c>
      <c r="AK6" s="51">
        <v>119</v>
      </c>
      <c r="AL6" s="160"/>
      <c r="AM6" s="53"/>
      <c r="AN6" s="51"/>
      <c r="AO6" s="51"/>
      <c r="AP6" s="51"/>
      <c r="AQ6" s="51"/>
      <c r="AR6" s="51"/>
      <c r="AS6" s="160"/>
      <c r="AT6" s="53"/>
      <c r="AU6" s="51"/>
      <c r="AV6" s="51"/>
      <c r="AW6" s="79">
        <f>COUNTA(D6:AV6)</f>
        <v>20</v>
      </c>
      <c r="AX6" s="51">
        <f>SUM(D6:AV6)</f>
        <v>3026</v>
      </c>
      <c r="AY6" s="52">
        <f>AX6/AW6</f>
        <v>151.30000000000001</v>
      </c>
      <c r="AZ6" s="53">
        <f>MAX(D6:AV6)</f>
        <v>193</v>
      </c>
      <c r="BA6" s="54">
        <f>MIN(D6:AV6)</f>
        <v>119</v>
      </c>
    </row>
    <row r="7" spans="1:53" ht="14.25">
      <c r="A7" s="47">
        <v>5</v>
      </c>
      <c r="B7" s="60" t="s">
        <v>71</v>
      </c>
      <c r="C7" s="49" t="s">
        <v>68</v>
      </c>
      <c r="D7" s="50">
        <v>150</v>
      </c>
      <c r="E7" s="50"/>
      <c r="F7" s="50">
        <v>160</v>
      </c>
      <c r="G7" s="50"/>
      <c r="H7" s="50">
        <v>162</v>
      </c>
      <c r="I7" s="50">
        <v>166</v>
      </c>
      <c r="J7" s="133">
        <v>158</v>
      </c>
      <c r="K7" s="130">
        <v>200</v>
      </c>
      <c r="L7" s="50">
        <v>125</v>
      </c>
      <c r="M7" s="50">
        <v>160</v>
      </c>
      <c r="N7" s="50"/>
      <c r="O7" s="50">
        <v>155</v>
      </c>
      <c r="P7" s="50">
        <v>151</v>
      </c>
      <c r="Q7" s="133"/>
      <c r="R7" s="130">
        <v>138</v>
      </c>
      <c r="S7" s="50">
        <v>133</v>
      </c>
      <c r="T7" s="50"/>
      <c r="U7" s="50">
        <v>137</v>
      </c>
      <c r="V7" s="51">
        <v>175</v>
      </c>
      <c r="W7" s="51">
        <v>142</v>
      </c>
      <c r="X7" s="160">
        <v>164</v>
      </c>
      <c r="Y7" s="53">
        <v>126</v>
      </c>
      <c r="Z7" s="51">
        <v>138</v>
      </c>
      <c r="AA7" s="51"/>
      <c r="AB7" s="51">
        <v>155</v>
      </c>
      <c r="AC7" s="51"/>
      <c r="AD7" s="51">
        <v>148</v>
      </c>
      <c r="AE7" s="160">
        <v>176</v>
      </c>
      <c r="AF7" s="53">
        <v>110</v>
      </c>
      <c r="AG7" s="51"/>
      <c r="AH7" s="51"/>
      <c r="AI7" s="51">
        <v>134</v>
      </c>
      <c r="AJ7" s="51">
        <v>159</v>
      </c>
      <c r="AK7" s="51">
        <v>150</v>
      </c>
      <c r="AL7" s="160"/>
      <c r="AM7" s="53"/>
      <c r="AN7" s="51"/>
      <c r="AO7" s="51"/>
      <c r="AP7" s="51"/>
      <c r="AQ7" s="51"/>
      <c r="AR7" s="51"/>
      <c r="AS7" s="160"/>
      <c r="AT7" s="53"/>
      <c r="AU7" s="51"/>
      <c r="AV7" s="51"/>
      <c r="AW7" s="79">
        <f>COUNTA(D7:AV7)</f>
        <v>25</v>
      </c>
      <c r="AX7" s="51">
        <f>SUM(D7:AV7)</f>
        <v>3772</v>
      </c>
      <c r="AY7" s="52">
        <f>AX7/AW7</f>
        <v>150.88</v>
      </c>
      <c r="AZ7" s="196">
        <f>MAX(D7:AV7)</f>
        <v>200</v>
      </c>
      <c r="BA7" s="54">
        <f>MIN(D7:AV7)</f>
        <v>110</v>
      </c>
    </row>
    <row r="8" spans="1:53" ht="14.25">
      <c r="A8" s="47">
        <v>6</v>
      </c>
      <c r="B8" s="48" t="s">
        <v>70</v>
      </c>
      <c r="C8" s="49" t="s">
        <v>68</v>
      </c>
      <c r="D8" s="50">
        <v>150</v>
      </c>
      <c r="E8" s="50"/>
      <c r="F8" s="50">
        <v>158</v>
      </c>
      <c r="G8" s="50">
        <v>132</v>
      </c>
      <c r="H8" s="50">
        <v>156</v>
      </c>
      <c r="I8" s="50">
        <v>112</v>
      </c>
      <c r="J8" s="133">
        <v>154</v>
      </c>
      <c r="K8" s="130"/>
      <c r="L8" s="50">
        <v>140</v>
      </c>
      <c r="M8" s="50">
        <v>165</v>
      </c>
      <c r="N8" s="50">
        <v>175</v>
      </c>
      <c r="O8" s="50"/>
      <c r="P8" s="50">
        <v>179</v>
      </c>
      <c r="Q8" s="133">
        <v>134</v>
      </c>
      <c r="R8" s="130"/>
      <c r="S8" s="50">
        <v>154</v>
      </c>
      <c r="T8" s="50">
        <v>156</v>
      </c>
      <c r="U8" s="50">
        <v>169</v>
      </c>
      <c r="V8" s="51">
        <v>170</v>
      </c>
      <c r="W8" s="51">
        <v>127</v>
      </c>
      <c r="X8" s="160">
        <v>126</v>
      </c>
      <c r="Y8" s="53">
        <v>137</v>
      </c>
      <c r="Z8" s="51"/>
      <c r="AA8" s="51">
        <v>120</v>
      </c>
      <c r="AB8" s="51">
        <v>176</v>
      </c>
      <c r="AC8" s="51">
        <v>149</v>
      </c>
      <c r="AD8" s="51">
        <v>133</v>
      </c>
      <c r="AE8" s="160"/>
      <c r="AF8" s="53"/>
      <c r="AG8" s="51">
        <v>191</v>
      </c>
      <c r="AH8" s="51">
        <v>159</v>
      </c>
      <c r="AI8" s="51"/>
      <c r="AJ8" s="51">
        <v>129</v>
      </c>
      <c r="AK8" s="51"/>
      <c r="AL8" s="160">
        <v>160</v>
      </c>
      <c r="AM8" s="53"/>
      <c r="AN8" s="51"/>
      <c r="AO8" s="51"/>
      <c r="AP8" s="51"/>
      <c r="AQ8" s="51"/>
      <c r="AR8" s="51"/>
      <c r="AS8" s="160"/>
      <c r="AT8" s="53"/>
      <c r="AU8" s="51"/>
      <c r="AV8" s="51"/>
      <c r="AW8" s="79">
        <f>COUNTA(D8:AV8)</f>
        <v>26</v>
      </c>
      <c r="AX8" s="51">
        <f>SUM(D8:AV8)</f>
        <v>3911</v>
      </c>
      <c r="AY8" s="52">
        <f>AX8/AW8</f>
        <v>150.42307692307693</v>
      </c>
      <c r="AZ8" s="53">
        <f>MAX(D8:AV8)</f>
        <v>191</v>
      </c>
      <c r="BA8" s="54">
        <f>MIN(D8:AV8)</f>
        <v>112</v>
      </c>
    </row>
    <row r="9" spans="1:53" ht="14.25">
      <c r="A9" s="47">
        <v>7</v>
      </c>
      <c r="B9" s="48" t="s">
        <v>156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3">
        <v>137</v>
      </c>
      <c r="K9" s="130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3">
        <v>160</v>
      </c>
      <c r="R9" s="130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60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60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60">
        <v>157</v>
      </c>
      <c r="AM9" s="53"/>
      <c r="AN9" s="51"/>
      <c r="AO9" s="51"/>
      <c r="AP9" s="51"/>
      <c r="AQ9" s="51"/>
      <c r="AR9" s="51"/>
      <c r="AS9" s="160"/>
      <c r="AT9" s="53"/>
      <c r="AU9" s="51"/>
      <c r="AV9" s="51"/>
      <c r="AW9" s="79">
        <f>COUNTA(D9:AV9)</f>
        <v>35</v>
      </c>
      <c r="AX9" s="51">
        <f>SUM(D9:AV9)</f>
        <v>5230</v>
      </c>
      <c r="AY9" s="52">
        <f>AX9/AW9</f>
        <v>149.42857142857142</v>
      </c>
      <c r="AZ9" s="270">
        <f>MAX(D9:AV9)</f>
        <v>204</v>
      </c>
      <c r="BA9" s="54">
        <f>MIN(D9:AV9)</f>
        <v>118</v>
      </c>
    </row>
    <row r="10" spans="1:53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3">
        <v>147</v>
      </c>
      <c r="K10" s="130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3"/>
      <c r="R10" s="181">
        <v>198</v>
      </c>
      <c r="S10" s="50"/>
      <c r="T10" s="50">
        <v>134</v>
      </c>
      <c r="U10" s="50">
        <v>139</v>
      </c>
      <c r="V10" s="51"/>
      <c r="W10" s="51">
        <v>131</v>
      </c>
      <c r="X10" s="160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60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60"/>
      <c r="AM10" s="53"/>
      <c r="AN10" s="51"/>
      <c r="AO10" s="51"/>
      <c r="AP10" s="51"/>
      <c r="AQ10" s="51"/>
      <c r="AR10" s="51"/>
      <c r="AS10" s="160"/>
      <c r="AT10" s="53"/>
      <c r="AU10" s="51"/>
      <c r="AV10" s="51"/>
      <c r="AW10" s="79">
        <f>COUNTA(D10:AV10)</f>
        <v>27</v>
      </c>
      <c r="AX10" s="51">
        <f>SUM(D10:AV10)</f>
        <v>3999</v>
      </c>
      <c r="AY10" s="52">
        <f>AX10/AW10</f>
        <v>148.11111111111111</v>
      </c>
      <c r="AZ10" s="53">
        <f>MAX(D10:AV10)</f>
        <v>202</v>
      </c>
      <c r="BA10" s="54">
        <f>MIN(D10:AV10)</f>
        <v>113</v>
      </c>
    </row>
    <row r="11" spans="1:53" ht="14.25">
      <c r="A11" s="47">
        <v>9</v>
      </c>
      <c r="B11" s="48" t="s">
        <v>153</v>
      </c>
      <c r="C11" s="49" t="s">
        <v>8</v>
      </c>
      <c r="D11" s="50">
        <v>137</v>
      </c>
      <c r="E11" s="50">
        <v>138</v>
      </c>
      <c r="F11" s="50">
        <v>168</v>
      </c>
      <c r="G11" s="50">
        <v>162</v>
      </c>
      <c r="H11" s="50">
        <v>152</v>
      </c>
      <c r="I11" s="50">
        <v>140</v>
      </c>
      <c r="J11" s="133">
        <v>127</v>
      </c>
      <c r="K11" s="130">
        <v>174</v>
      </c>
      <c r="L11" s="50">
        <v>130</v>
      </c>
      <c r="M11" s="50">
        <v>127</v>
      </c>
      <c r="N11" s="50">
        <v>144</v>
      </c>
      <c r="O11" s="50">
        <v>131</v>
      </c>
      <c r="P11" s="50">
        <v>127</v>
      </c>
      <c r="Q11" s="133">
        <v>145</v>
      </c>
      <c r="R11" s="130">
        <v>126</v>
      </c>
      <c r="S11" s="50">
        <v>140</v>
      </c>
      <c r="T11" s="50">
        <v>131</v>
      </c>
      <c r="U11" s="50"/>
      <c r="V11" s="51">
        <v>156</v>
      </c>
      <c r="W11" s="51">
        <v>161</v>
      </c>
      <c r="X11" s="160">
        <v>114</v>
      </c>
      <c r="Y11" s="196">
        <v>167</v>
      </c>
      <c r="Z11" s="51"/>
      <c r="AA11" s="51"/>
      <c r="AB11" s="51"/>
      <c r="AC11" s="51"/>
      <c r="AD11" s="51"/>
      <c r="AE11" s="160"/>
      <c r="AF11" s="53"/>
      <c r="AG11" s="51"/>
      <c r="AH11" s="51">
        <v>173</v>
      </c>
      <c r="AI11" s="51">
        <v>119</v>
      </c>
      <c r="AJ11" s="51">
        <v>137</v>
      </c>
      <c r="AK11" s="51">
        <v>188</v>
      </c>
      <c r="AL11" s="160">
        <v>164</v>
      </c>
      <c r="AM11" s="53"/>
      <c r="AN11" s="51"/>
      <c r="AO11" s="51"/>
      <c r="AP11" s="51"/>
      <c r="AQ11" s="51"/>
      <c r="AR11" s="51"/>
      <c r="AS11" s="160"/>
      <c r="AT11" s="53"/>
      <c r="AU11" s="51"/>
      <c r="AV11" s="51"/>
      <c r="AW11" s="79">
        <f>COUNTA(D11:AV11)</f>
        <v>26</v>
      </c>
      <c r="AX11" s="51">
        <f>SUM(D11:AV11)</f>
        <v>3778</v>
      </c>
      <c r="AY11" s="52">
        <f>AX11/AW11</f>
        <v>145.30769230769232</v>
      </c>
      <c r="AZ11" s="53">
        <f>MAX(D11:AV11)</f>
        <v>188</v>
      </c>
      <c r="BA11" s="54">
        <f>MIN(D11:AV11)</f>
        <v>114</v>
      </c>
    </row>
    <row r="12" spans="1:53" ht="14.25">
      <c r="A12" s="47">
        <v>10</v>
      </c>
      <c r="B12" s="48" t="s">
        <v>193</v>
      </c>
      <c r="C12" s="49" t="s">
        <v>8</v>
      </c>
      <c r="D12" s="50"/>
      <c r="E12" s="50"/>
      <c r="F12" s="50">
        <v>150</v>
      </c>
      <c r="G12" s="50">
        <v>144</v>
      </c>
      <c r="H12" s="50">
        <v>170</v>
      </c>
      <c r="I12" s="50">
        <v>128</v>
      </c>
      <c r="J12" s="133">
        <v>144</v>
      </c>
      <c r="K12" s="130">
        <v>125</v>
      </c>
      <c r="L12" s="50">
        <v>155</v>
      </c>
      <c r="M12" s="50">
        <v>160</v>
      </c>
      <c r="N12" s="50">
        <v>113</v>
      </c>
      <c r="O12" s="50">
        <v>153</v>
      </c>
      <c r="P12" s="50">
        <v>133</v>
      </c>
      <c r="Q12" s="133">
        <v>154</v>
      </c>
      <c r="R12" s="130">
        <v>154</v>
      </c>
      <c r="S12" s="50">
        <v>107</v>
      </c>
      <c r="T12" s="118"/>
      <c r="U12" s="50">
        <v>137</v>
      </c>
      <c r="V12" s="119">
        <v>162</v>
      </c>
      <c r="W12" s="119"/>
      <c r="X12" s="174">
        <v>131</v>
      </c>
      <c r="Y12" s="172">
        <v>125</v>
      </c>
      <c r="Z12" s="119"/>
      <c r="AA12" s="120"/>
      <c r="AB12" s="51">
        <v>161</v>
      </c>
      <c r="AC12" s="120">
        <v>124</v>
      </c>
      <c r="AD12" s="120"/>
      <c r="AE12" s="195"/>
      <c r="AF12" s="194" t="s">
        <v>283</v>
      </c>
      <c r="AG12" s="120">
        <v>137</v>
      </c>
      <c r="AH12" s="120">
        <v>142</v>
      </c>
      <c r="AI12" s="120">
        <v>159</v>
      </c>
      <c r="AJ12" s="120">
        <v>133</v>
      </c>
      <c r="AK12" s="120">
        <v>132</v>
      </c>
      <c r="AL12" s="195"/>
      <c r="AM12" s="194"/>
      <c r="AN12" s="120"/>
      <c r="AO12" s="120"/>
      <c r="AP12" s="120"/>
      <c r="AQ12" s="120"/>
      <c r="AR12" s="120"/>
      <c r="AS12" s="195"/>
      <c r="AT12" s="194"/>
      <c r="AU12" s="120"/>
      <c r="AV12" s="119"/>
      <c r="AW12" s="79">
        <f>COUNTA(D12:AV12)-1</f>
        <v>25</v>
      </c>
      <c r="AX12" s="51">
        <f>SUM(D12:AV12)</f>
        <v>3533</v>
      </c>
      <c r="AY12" s="52">
        <f>AX12/AW12</f>
        <v>141.32</v>
      </c>
      <c r="AZ12" s="53">
        <f>MAX(D12:AV12)</f>
        <v>170</v>
      </c>
      <c r="BA12" s="54">
        <f>MIN(D12:AV12)</f>
        <v>107</v>
      </c>
    </row>
    <row r="13" spans="1:53" ht="14.25">
      <c r="A13" s="47">
        <v>11</v>
      </c>
      <c r="B13" s="48" t="s">
        <v>146</v>
      </c>
      <c r="C13" s="49" t="s">
        <v>8</v>
      </c>
      <c r="D13" s="50">
        <v>144</v>
      </c>
      <c r="E13" s="50">
        <v>137</v>
      </c>
      <c r="F13" s="50"/>
      <c r="G13" s="50"/>
      <c r="H13" s="50"/>
      <c r="I13" s="50"/>
      <c r="J13" s="133"/>
      <c r="K13" s="130"/>
      <c r="L13" s="50"/>
      <c r="M13" s="50"/>
      <c r="N13" s="50"/>
      <c r="O13" s="50"/>
      <c r="P13" s="50"/>
      <c r="Q13" s="133"/>
      <c r="R13" s="130"/>
      <c r="S13" s="50"/>
      <c r="T13" s="50"/>
      <c r="U13" s="50"/>
      <c r="V13" s="51"/>
      <c r="W13" s="51"/>
      <c r="X13" s="160"/>
      <c r="Y13" s="53"/>
      <c r="Z13" s="51"/>
      <c r="AA13" s="51"/>
      <c r="AB13" s="51"/>
      <c r="AC13" s="51"/>
      <c r="AD13" s="51"/>
      <c r="AE13" s="160"/>
      <c r="AF13" s="53"/>
      <c r="AG13" s="51"/>
      <c r="AH13" s="51"/>
      <c r="AI13" s="51"/>
      <c r="AJ13" s="51"/>
      <c r="AK13" s="51"/>
      <c r="AL13" s="160"/>
      <c r="AM13" s="53"/>
      <c r="AN13" s="51"/>
      <c r="AO13" s="51"/>
      <c r="AP13" s="51"/>
      <c r="AQ13" s="51"/>
      <c r="AR13" s="51"/>
      <c r="AS13" s="160"/>
      <c r="AT13" s="53"/>
      <c r="AU13" s="51"/>
      <c r="AV13" s="51"/>
      <c r="AW13" s="79">
        <f>COUNTA(D13:AV13)</f>
        <v>2</v>
      </c>
      <c r="AX13" s="51">
        <f>SUM(D13:AV13)</f>
        <v>281</v>
      </c>
      <c r="AY13" s="52">
        <f>AX13/AW13</f>
        <v>140.5</v>
      </c>
      <c r="AZ13" s="53">
        <f>MAX(D13:AV13)</f>
        <v>144</v>
      </c>
      <c r="BA13" s="54">
        <f>MIN(D13:AV13)</f>
        <v>137</v>
      </c>
    </row>
    <row r="14" spans="1:53" ht="14.25">
      <c r="A14" s="47">
        <v>12</v>
      </c>
      <c r="B14" s="48" t="s">
        <v>149</v>
      </c>
      <c r="C14" s="49" t="s">
        <v>57</v>
      </c>
      <c r="D14" s="50">
        <v>123</v>
      </c>
      <c r="E14" s="50">
        <v>122</v>
      </c>
      <c r="F14" s="50"/>
      <c r="G14" s="50"/>
      <c r="H14" s="50">
        <v>141</v>
      </c>
      <c r="I14" s="50"/>
      <c r="J14" s="133">
        <v>158</v>
      </c>
      <c r="K14" s="130">
        <v>139</v>
      </c>
      <c r="L14" s="50"/>
      <c r="M14" s="50">
        <v>167</v>
      </c>
      <c r="N14" s="50"/>
      <c r="O14" s="50">
        <v>134</v>
      </c>
      <c r="P14" s="50"/>
      <c r="Q14" s="133">
        <v>121</v>
      </c>
      <c r="R14" s="130">
        <v>113</v>
      </c>
      <c r="S14" s="50"/>
      <c r="T14" s="50">
        <v>117</v>
      </c>
      <c r="U14" s="50"/>
      <c r="V14" s="51">
        <v>146</v>
      </c>
      <c r="W14" s="51"/>
      <c r="X14" s="160"/>
      <c r="Y14" s="53">
        <v>122</v>
      </c>
      <c r="Z14" s="51">
        <v>133</v>
      </c>
      <c r="AA14" s="51">
        <v>134</v>
      </c>
      <c r="AB14" s="51"/>
      <c r="AC14" s="51">
        <v>185</v>
      </c>
      <c r="AD14" s="51">
        <v>136</v>
      </c>
      <c r="AE14" s="160"/>
      <c r="AF14" s="53">
        <v>132</v>
      </c>
      <c r="AG14" s="51">
        <v>116</v>
      </c>
      <c r="AH14" s="51"/>
      <c r="AI14" s="51">
        <v>158</v>
      </c>
      <c r="AJ14" s="51">
        <v>158</v>
      </c>
      <c r="AK14" s="51">
        <v>142</v>
      </c>
      <c r="AL14" s="160">
        <v>163</v>
      </c>
      <c r="AM14" s="53"/>
      <c r="AN14" s="51"/>
      <c r="AO14" s="51"/>
      <c r="AP14" s="51"/>
      <c r="AQ14" s="51"/>
      <c r="AR14" s="51"/>
      <c r="AS14" s="160"/>
      <c r="AT14" s="53"/>
      <c r="AU14" s="51"/>
      <c r="AV14" s="51"/>
      <c r="AW14" s="79">
        <f>COUNTA(D14:AV14)</f>
        <v>22</v>
      </c>
      <c r="AX14" s="51">
        <f>SUM(D14:AV14)</f>
        <v>3060</v>
      </c>
      <c r="AY14" s="52">
        <f>AX14/AW14</f>
        <v>139.09090909090909</v>
      </c>
      <c r="AZ14" s="53">
        <f>MAX(D14:AV14)</f>
        <v>185</v>
      </c>
      <c r="BA14" s="54">
        <f>MIN(D14:AV14)</f>
        <v>113</v>
      </c>
    </row>
    <row r="15" spans="1:53" ht="13.5" customHeight="1">
      <c r="A15" s="47">
        <v>13</v>
      </c>
      <c r="B15" s="59" t="s">
        <v>49</v>
      </c>
      <c r="C15" s="56" t="s">
        <v>57</v>
      </c>
      <c r="D15" s="57">
        <v>125</v>
      </c>
      <c r="E15" s="57"/>
      <c r="F15" s="57">
        <v>158</v>
      </c>
      <c r="G15" s="57">
        <v>146</v>
      </c>
      <c r="H15" s="57"/>
      <c r="I15" s="57">
        <v>123</v>
      </c>
      <c r="J15" s="132"/>
      <c r="K15" s="129">
        <v>137</v>
      </c>
      <c r="L15" s="57"/>
      <c r="M15" s="57">
        <v>171</v>
      </c>
      <c r="N15" s="57">
        <v>156</v>
      </c>
      <c r="O15" s="57">
        <v>151</v>
      </c>
      <c r="P15" s="57">
        <v>165</v>
      </c>
      <c r="Q15" s="132"/>
      <c r="R15" s="129"/>
      <c r="S15" s="57">
        <v>124</v>
      </c>
      <c r="T15" s="57"/>
      <c r="U15" s="57">
        <v>120</v>
      </c>
      <c r="V15" s="58">
        <v>134</v>
      </c>
      <c r="W15" s="58"/>
      <c r="X15" s="134">
        <v>155</v>
      </c>
      <c r="Y15" s="124"/>
      <c r="Z15" s="58">
        <v>113</v>
      </c>
      <c r="AA15" s="58">
        <v>130</v>
      </c>
      <c r="AB15" s="58">
        <v>139</v>
      </c>
      <c r="AC15" s="58"/>
      <c r="AD15" s="58"/>
      <c r="AE15" s="134">
        <v>136</v>
      </c>
      <c r="AF15" s="124">
        <v>132</v>
      </c>
      <c r="AG15" s="58">
        <v>150</v>
      </c>
      <c r="AH15" s="58">
        <v>143</v>
      </c>
      <c r="AI15" s="58"/>
      <c r="AJ15" s="58">
        <v>108</v>
      </c>
      <c r="AK15" s="58"/>
      <c r="AL15" s="134">
        <v>138</v>
      </c>
      <c r="AM15" s="124"/>
      <c r="AN15" s="58"/>
      <c r="AO15" s="58"/>
      <c r="AP15" s="58"/>
      <c r="AQ15" s="58"/>
      <c r="AR15" s="58"/>
      <c r="AS15" s="134"/>
      <c r="AT15" s="124"/>
      <c r="AU15" s="58"/>
      <c r="AV15" s="58"/>
      <c r="AW15" s="79">
        <f>COUNTA(D15:AV15)</f>
        <v>22</v>
      </c>
      <c r="AX15" s="51">
        <f>SUM(D15:AV15)</f>
        <v>3054</v>
      </c>
      <c r="AY15" s="52">
        <f>AX15/AW15</f>
        <v>138.81818181818181</v>
      </c>
      <c r="AZ15" s="53">
        <f>MAX(D15:AV15)</f>
        <v>171</v>
      </c>
      <c r="BA15" s="54">
        <f>MIN(D15:AV15)</f>
        <v>108</v>
      </c>
    </row>
    <row r="16" spans="1:53" ht="14.25">
      <c r="A16" s="47">
        <v>14</v>
      </c>
      <c r="B16" s="127" t="s">
        <v>72</v>
      </c>
      <c r="C16" s="49" t="s">
        <v>68</v>
      </c>
      <c r="D16" s="57"/>
      <c r="E16" s="57">
        <v>135</v>
      </c>
      <c r="F16" s="57"/>
      <c r="G16" s="57">
        <v>120</v>
      </c>
      <c r="H16" s="57"/>
      <c r="I16" s="57"/>
      <c r="J16" s="132"/>
      <c r="K16" s="129">
        <v>137</v>
      </c>
      <c r="L16" s="57">
        <v>128</v>
      </c>
      <c r="M16" s="57"/>
      <c r="N16" s="57">
        <v>134</v>
      </c>
      <c r="O16" s="57"/>
      <c r="P16" s="57"/>
      <c r="Q16" s="132">
        <v>160</v>
      </c>
      <c r="R16" s="129"/>
      <c r="S16" s="57">
        <v>140</v>
      </c>
      <c r="T16" s="57">
        <v>151</v>
      </c>
      <c r="U16" s="57"/>
      <c r="V16" s="58">
        <v>142</v>
      </c>
      <c r="W16" s="58"/>
      <c r="X16" s="134"/>
      <c r="Y16" s="124"/>
      <c r="Z16" s="58">
        <v>150</v>
      </c>
      <c r="AA16" s="58">
        <v>131</v>
      </c>
      <c r="AB16" s="58"/>
      <c r="AC16" s="58"/>
      <c r="AD16" s="58"/>
      <c r="AE16" s="134"/>
      <c r="AF16" s="124"/>
      <c r="AG16" s="58"/>
      <c r="AH16" s="58"/>
      <c r="AI16" s="58">
        <v>142</v>
      </c>
      <c r="AJ16" s="58"/>
      <c r="AK16" s="58">
        <v>146</v>
      </c>
      <c r="AL16" s="134">
        <v>118</v>
      </c>
      <c r="AM16" s="124"/>
      <c r="AN16" s="58"/>
      <c r="AO16" s="58"/>
      <c r="AP16" s="58"/>
      <c r="AQ16" s="58"/>
      <c r="AR16" s="58"/>
      <c r="AS16" s="134"/>
      <c r="AT16" s="124"/>
      <c r="AU16" s="58"/>
      <c r="AV16" s="58"/>
      <c r="AW16" s="79">
        <f>COUNTA(D16:AV16)</f>
        <v>14</v>
      </c>
      <c r="AX16" s="51">
        <f>SUM(D16:AV16)</f>
        <v>1934</v>
      </c>
      <c r="AY16" s="52">
        <f>AX16/AW16</f>
        <v>138.14285714285714</v>
      </c>
      <c r="AZ16" s="53">
        <f>MAX(D16:AV16)</f>
        <v>160</v>
      </c>
      <c r="BA16" s="54">
        <f>MIN(D16:AV16)</f>
        <v>118</v>
      </c>
    </row>
    <row r="17" spans="1:54" ht="14.25">
      <c r="A17" s="47">
        <v>15</v>
      </c>
      <c r="B17" s="59" t="s">
        <v>50</v>
      </c>
      <c r="C17" s="56" t="s">
        <v>8</v>
      </c>
      <c r="D17" s="57">
        <v>142</v>
      </c>
      <c r="E17" s="57">
        <v>114</v>
      </c>
      <c r="F17" s="57">
        <v>128</v>
      </c>
      <c r="G17" s="57">
        <v>166</v>
      </c>
      <c r="H17" s="57">
        <v>145</v>
      </c>
      <c r="I17" s="57">
        <v>104</v>
      </c>
      <c r="J17" s="132">
        <v>140</v>
      </c>
      <c r="K17" s="129">
        <v>180</v>
      </c>
      <c r="L17" s="57">
        <v>143</v>
      </c>
      <c r="M17" s="57">
        <v>145</v>
      </c>
      <c r="N17" s="57">
        <v>140</v>
      </c>
      <c r="O17" s="57">
        <v>103</v>
      </c>
      <c r="P17" s="57">
        <v>117</v>
      </c>
      <c r="Q17" s="132">
        <v>137</v>
      </c>
      <c r="R17" s="129">
        <v>120</v>
      </c>
      <c r="S17" s="57"/>
      <c r="T17" s="57">
        <v>129</v>
      </c>
      <c r="U17" s="57">
        <v>138</v>
      </c>
      <c r="V17" s="58">
        <v>172</v>
      </c>
      <c r="W17" s="58">
        <v>123</v>
      </c>
      <c r="X17" s="134"/>
      <c r="Y17" s="124">
        <v>120</v>
      </c>
      <c r="Z17" s="58">
        <v>145</v>
      </c>
      <c r="AA17" s="58">
        <v>156</v>
      </c>
      <c r="AB17" s="58">
        <v>113</v>
      </c>
      <c r="AC17" s="58">
        <v>158</v>
      </c>
      <c r="AD17" s="58">
        <v>156</v>
      </c>
      <c r="AE17" s="134">
        <v>139</v>
      </c>
      <c r="AF17" s="124"/>
      <c r="AG17" s="58"/>
      <c r="AH17" s="58">
        <v>137</v>
      </c>
      <c r="AI17" s="58">
        <v>109</v>
      </c>
      <c r="AJ17" s="58">
        <v>128</v>
      </c>
      <c r="AK17" s="58">
        <v>157</v>
      </c>
      <c r="AL17" s="134">
        <v>138</v>
      </c>
      <c r="AM17" s="124"/>
      <c r="AN17" s="58"/>
      <c r="AO17" s="58"/>
      <c r="AP17" s="58"/>
      <c r="AQ17" s="58"/>
      <c r="AR17" s="58"/>
      <c r="AS17" s="134"/>
      <c r="AT17" s="124"/>
      <c r="AU17" s="58"/>
      <c r="AV17" s="58"/>
      <c r="AW17" s="79">
        <f>COUNTA(D17:AV17)</f>
        <v>31</v>
      </c>
      <c r="AX17" s="51">
        <f>SUM(D17:AV17)</f>
        <v>4242</v>
      </c>
      <c r="AY17" s="52">
        <f>AX17/AW17</f>
        <v>136.83870967741936</v>
      </c>
      <c r="AZ17" s="53">
        <f>MAX(D17:AV17)</f>
        <v>180</v>
      </c>
      <c r="BA17" s="54">
        <f>MIN(D17:AV17)</f>
        <v>103</v>
      </c>
    </row>
    <row r="18" spans="1:54" ht="14.25">
      <c r="A18" s="47">
        <v>16</v>
      </c>
      <c r="B18" s="55" t="s">
        <v>154</v>
      </c>
      <c r="C18" s="56" t="s">
        <v>61</v>
      </c>
      <c r="D18" s="50">
        <v>160</v>
      </c>
      <c r="E18" s="50">
        <v>128</v>
      </c>
      <c r="F18" s="50">
        <v>100</v>
      </c>
      <c r="G18" s="50">
        <v>121</v>
      </c>
      <c r="H18" s="50">
        <v>131</v>
      </c>
      <c r="I18" s="50">
        <v>156</v>
      </c>
      <c r="J18" s="133">
        <v>105</v>
      </c>
      <c r="K18" s="130"/>
      <c r="L18" s="50">
        <v>125</v>
      </c>
      <c r="M18" s="50"/>
      <c r="N18" s="50">
        <v>115</v>
      </c>
      <c r="O18" s="50">
        <v>128</v>
      </c>
      <c r="P18" s="50"/>
      <c r="Q18" s="133">
        <v>155</v>
      </c>
      <c r="R18" s="130">
        <v>146</v>
      </c>
      <c r="S18" s="50">
        <v>134</v>
      </c>
      <c r="T18" s="50">
        <v>113</v>
      </c>
      <c r="U18" s="50">
        <v>164</v>
      </c>
      <c r="V18" s="51">
        <v>177</v>
      </c>
      <c r="W18" s="51">
        <v>132</v>
      </c>
      <c r="X18" s="160">
        <v>176</v>
      </c>
      <c r="Y18" s="53">
        <v>138</v>
      </c>
      <c r="Z18" s="51">
        <v>117</v>
      </c>
      <c r="AA18" s="51">
        <v>174</v>
      </c>
      <c r="AB18" s="51">
        <v>120</v>
      </c>
      <c r="AC18" s="51">
        <v>116</v>
      </c>
      <c r="AD18" s="51">
        <v>144</v>
      </c>
      <c r="AE18" s="160">
        <v>123</v>
      </c>
      <c r="AF18" s="53">
        <v>105</v>
      </c>
      <c r="AG18" s="51">
        <v>151</v>
      </c>
      <c r="AH18" s="51">
        <v>128</v>
      </c>
      <c r="AI18" s="51">
        <v>124</v>
      </c>
      <c r="AJ18" s="51">
        <v>142</v>
      </c>
      <c r="AK18" s="51">
        <v>130</v>
      </c>
      <c r="AL18" s="160">
        <v>157</v>
      </c>
      <c r="AM18" s="53"/>
      <c r="AN18" s="51"/>
      <c r="AO18" s="51"/>
      <c r="AP18" s="51"/>
      <c r="AQ18" s="51"/>
      <c r="AR18" s="51"/>
      <c r="AS18" s="160"/>
      <c r="AT18" s="53"/>
      <c r="AU18" s="51"/>
      <c r="AV18" s="51"/>
      <c r="AW18" s="79">
        <f>COUNTA(D18:AV18)</f>
        <v>32</v>
      </c>
      <c r="AX18" s="51">
        <f>SUM(D18:AV18)</f>
        <v>4335</v>
      </c>
      <c r="AY18" s="52">
        <f>AX18/AW18</f>
        <v>135.46875</v>
      </c>
      <c r="AZ18" s="53">
        <f>MAX(D18:AV18)</f>
        <v>177</v>
      </c>
      <c r="BA18" s="54">
        <f>MIN(D18:AV18)</f>
        <v>100</v>
      </c>
    </row>
    <row r="19" spans="1:54" ht="14.25">
      <c r="A19" s="47">
        <v>17</v>
      </c>
      <c r="B19" s="48" t="s">
        <v>192</v>
      </c>
      <c r="C19" s="56" t="s">
        <v>90</v>
      </c>
      <c r="D19" s="50">
        <v>168</v>
      </c>
      <c r="E19" s="50">
        <v>109</v>
      </c>
      <c r="F19" s="50">
        <v>125</v>
      </c>
      <c r="G19" s="50">
        <v>105</v>
      </c>
      <c r="H19" s="50">
        <v>118</v>
      </c>
      <c r="I19" s="50">
        <v>116</v>
      </c>
      <c r="J19" s="133">
        <v>151</v>
      </c>
      <c r="K19" s="130">
        <v>106</v>
      </c>
      <c r="L19" s="50"/>
      <c r="M19" s="50">
        <v>144</v>
      </c>
      <c r="N19" s="50">
        <v>155</v>
      </c>
      <c r="O19" s="50">
        <v>142</v>
      </c>
      <c r="P19" s="50">
        <v>159</v>
      </c>
      <c r="Q19" s="133">
        <v>128</v>
      </c>
      <c r="R19" s="130">
        <v>137</v>
      </c>
      <c r="S19" s="50">
        <v>144</v>
      </c>
      <c r="T19" s="50"/>
      <c r="U19" s="50">
        <v>124</v>
      </c>
      <c r="V19" s="51">
        <v>147</v>
      </c>
      <c r="W19" s="51">
        <v>136</v>
      </c>
      <c r="X19" s="160">
        <v>137</v>
      </c>
      <c r="Y19" s="53">
        <v>153</v>
      </c>
      <c r="Z19" s="51">
        <v>133</v>
      </c>
      <c r="AA19" s="51">
        <v>131</v>
      </c>
      <c r="AB19" s="51"/>
      <c r="AC19" s="51"/>
      <c r="AD19" s="51"/>
      <c r="AE19" s="160">
        <v>128</v>
      </c>
      <c r="AF19" s="53">
        <v>105</v>
      </c>
      <c r="AG19" s="51">
        <v>84</v>
      </c>
      <c r="AH19" s="51">
        <v>164</v>
      </c>
      <c r="AI19" s="51">
        <v>112</v>
      </c>
      <c r="AJ19" s="51">
        <v>153</v>
      </c>
      <c r="AK19" s="51">
        <v>140</v>
      </c>
      <c r="AL19" s="160">
        <v>148</v>
      </c>
      <c r="AM19" s="53"/>
      <c r="AN19" s="51"/>
      <c r="AO19" s="51"/>
      <c r="AP19" s="51"/>
      <c r="AQ19" s="51"/>
      <c r="AR19" s="51"/>
      <c r="AS19" s="160"/>
      <c r="AT19" s="53"/>
      <c r="AU19" s="51"/>
      <c r="AV19" s="51"/>
      <c r="AW19" s="79">
        <f>COUNTA(D19:AV19)</f>
        <v>30</v>
      </c>
      <c r="AX19" s="51">
        <f>SUM(D19:AV19)</f>
        <v>4002</v>
      </c>
      <c r="AY19" s="52">
        <f>AX19/AW19</f>
        <v>133.4</v>
      </c>
      <c r="AZ19" s="53">
        <f>MAX(D19:AV19)</f>
        <v>168</v>
      </c>
      <c r="BA19" s="54">
        <f>MIN(D19:AV19)</f>
        <v>84</v>
      </c>
    </row>
    <row r="20" spans="1:54" ht="14.25">
      <c r="A20" s="47">
        <v>18</v>
      </c>
      <c r="B20" s="48" t="s">
        <v>52</v>
      </c>
      <c r="C20" s="56" t="s">
        <v>57</v>
      </c>
      <c r="D20" s="50"/>
      <c r="E20" s="50">
        <v>173</v>
      </c>
      <c r="F20" s="50">
        <v>159</v>
      </c>
      <c r="G20" s="50">
        <v>133</v>
      </c>
      <c r="H20" s="50"/>
      <c r="I20" s="50">
        <v>138</v>
      </c>
      <c r="J20" s="133">
        <v>93</v>
      </c>
      <c r="K20" s="130"/>
      <c r="L20" s="50">
        <v>143</v>
      </c>
      <c r="M20" s="50"/>
      <c r="N20" s="50">
        <v>123</v>
      </c>
      <c r="O20" s="50"/>
      <c r="P20" s="50">
        <v>125</v>
      </c>
      <c r="Q20" s="133">
        <v>123</v>
      </c>
      <c r="R20" s="130">
        <v>176</v>
      </c>
      <c r="S20" s="50"/>
      <c r="T20" s="50">
        <v>143</v>
      </c>
      <c r="U20" s="50">
        <v>97</v>
      </c>
      <c r="V20" s="51"/>
      <c r="W20" s="51">
        <v>139</v>
      </c>
      <c r="X20" s="160">
        <v>148</v>
      </c>
      <c r="Y20" s="53">
        <v>126</v>
      </c>
      <c r="Z20" s="51"/>
      <c r="AA20" s="51">
        <v>109</v>
      </c>
      <c r="AB20" s="51">
        <v>141</v>
      </c>
      <c r="AC20" s="51">
        <v>139</v>
      </c>
      <c r="AD20" s="51"/>
      <c r="AE20" s="160">
        <v>179</v>
      </c>
      <c r="AF20" s="53">
        <v>125</v>
      </c>
      <c r="AG20" s="51"/>
      <c r="AH20" s="51">
        <v>135</v>
      </c>
      <c r="AI20" s="51">
        <v>104</v>
      </c>
      <c r="AJ20" s="51"/>
      <c r="AK20" s="51"/>
      <c r="AL20" s="160">
        <v>95</v>
      </c>
      <c r="AM20" s="53"/>
      <c r="AN20" s="51"/>
      <c r="AO20" s="51"/>
      <c r="AP20" s="51"/>
      <c r="AQ20" s="51"/>
      <c r="AR20" s="51"/>
      <c r="AS20" s="160"/>
      <c r="AT20" s="53"/>
      <c r="AU20" s="51"/>
      <c r="AV20" s="51"/>
      <c r="AW20" s="79">
        <f>COUNTA(D20:AV20)</f>
        <v>23</v>
      </c>
      <c r="AX20" s="51">
        <f>SUM(D20:AV20)</f>
        <v>3066</v>
      </c>
      <c r="AY20" s="52">
        <f>AX20/AW20</f>
        <v>133.30434782608697</v>
      </c>
      <c r="AZ20" s="53">
        <f>MAX(D20:AV20)</f>
        <v>179</v>
      </c>
      <c r="BA20" s="54">
        <f>MIN(D20:AV20)</f>
        <v>93</v>
      </c>
    </row>
    <row r="21" spans="1:54" ht="14.25">
      <c r="A21" s="47">
        <v>19</v>
      </c>
      <c r="B21" s="48" t="s">
        <v>66</v>
      </c>
      <c r="C21" s="56" t="s">
        <v>6</v>
      </c>
      <c r="D21" s="50"/>
      <c r="E21" s="50"/>
      <c r="F21" s="50"/>
      <c r="G21" s="50">
        <v>112</v>
      </c>
      <c r="H21" s="50">
        <v>146</v>
      </c>
      <c r="I21" s="50">
        <v>134</v>
      </c>
      <c r="J21" s="133"/>
      <c r="K21" s="130"/>
      <c r="L21" s="50">
        <v>167</v>
      </c>
      <c r="M21" s="50">
        <v>100</v>
      </c>
      <c r="N21" s="50">
        <v>133</v>
      </c>
      <c r="O21" s="50"/>
      <c r="P21" s="50"/>
      <c r="Q21" s="133">
        <v>137</v>
      </c>
      <c r="R21" s="130">
        <v>104</v>
      </c>
      <c r="S21" s="50">
        <v>134</v>
      </c>
      <c r="T21" s="50">
        <v>148</v>
      </c>
      <c r="U21" s="50"/>
      <c r="V21" s="51"/>
      <c r="W21" s="51"/>
      <c r="X21" s="160"/>
      <c r="Y21" s="53">
        <v>139</v>
      </c>
      <c r="Z21" s="51">
        <v>124</v>
      </c>
      <c r="AA21" s="51">
        <v>132</v>
      </c>
      <c r="AB21" s="51"/>
      <c r="AC21" s="51"/>
      <c r="AD21" s="51">
        <v>119</v>
      </c>
      <c r="AE21" s="160">
        <v>158</v>
      </c>
      <c r="AF21" s="53">
        <v>140</v>
      </c>
      <c r="AG21" s="51">
        <v>115</v>
      </c>
      <c r="AH21" s="51">
        <v>124</v>
      </c>
      <c r="AI21" s="51">
        <v>155</v>
      </c>
      <c r="AJ21" s="51">
        <v>133</v>
      </c>
      <c r="AK21" s="51">
        <v>125</v>
      </c>
      <c r="AL21" s="160">
        <v>151</v>
      </c>
      <c r="AM21" s="53"/>
      <c r="AN21" s="51"/>
      <c r="AO21" s="51"/>
      <c r="AP21" s="51"/>
      <c r="AQ21" s="51"/>
      <c r="AR21" s="51"/>
      <c r="AS21" s="160"/>
      <c r="AT21" s="53"/>
      <c r="AU21" s="51"/>
      <c r="AV21" s="51"/>
      <c r="AW21" s="79">
        <f>COUNTA(D21:AV21)</f>
        <v>22</v>
      </c>
      <c r="AX21" s="51">
        <f>SUM(D21:AV21)</f>
        <v>2930</v>
      </c>
      <c r="AY21" s="52">
        <f>AX21/AW21</f>
        <v>133.18181818181819</v>
      </c>
      <c r="AZ21" s="53">
        <f>MAX(D21:AV21)</f>
        <v>167</v>
      </c>
      <c r="BA21" s="54">
        <f>MIN(D21:AV21)</f>
        <v>100</v>
      </c>
    </row>
    <row r="22" spans="1:54" ht="14.25">
      <c r="A22" s="47">
        <v>20</v>
      </c>
      <c r="B22" s="48" t="s">
        <v>158</v>
      </c>
      <c r="C22" s="56" t="s">
        <v>11</v>
      </c>
      <c r="D22" s="50">
        <v>105</v>
      </c>
      <c r="E22" s="50">
        <v>124</v>
      </c>
      <c r="F22" s="50">
        <v>108</v>
      </c>
      <c r="G22" s="50">
        <v>149</v>
      </c>
      <c r="H22" s="50"/>
      <c r="I22" s="50">
        <v>141</v>
      </c>
      <c r="J22" s="133">
        <v>159</v>
      </c>
      <c r="K22" s="130">
        <v>147</v>
      </c>
      <c r="L22" s="50"/>
      <c r="M22" s="50">
        <v>112</v>
      </c>
      <c r="N22" s="50"/>
      <c r="O22" s="50">
        <v>121</v>
      </c>
      <c r="P22" s="50">
        <v>137</v>
      </c>
      <c r="Q22" s="133">
        <v>155</v>
      </c>
      <c r="R22" s="130">
        <v>124</v>
      </c>
      <c r="S22" s="50">
        <v>109</v>
      </c>
      <c r="T22" s="50"/>
      <c r="U22" s="50"/>
      <c r="V22" s="51"/>
      <c r="W22" s="51"/>
      <c r="X22" s="160">
        <v>164</v>
      </c>
      <c r="Y22" s="53">
        <v>106</v>
      </c>
      <c r="Z22" s="51">
        <v>151</v>
      </c>
      <c r="AA22" s="51">
        <v>118</v>
      </c>
      <c r="AB22" s="63">
        <v>136</v>
      </c>
      <c r="AC22" s="51">
        <v>140</v>
      </c>
      <c r="AD22" s="51">
        <v>131</v>
      </c>
      <c r="AE22" s="160"/>
      <c r="AF22" s="53"/>
      <c r="AG22" s="51">
        <v>125</v>
      </c>
      <c r="AH22" s="51">
        <v>173</v>
      </c>
      <c r="AI22" s="51">
        <v>118</v>
      </c>
      <c r="AJ22" s="51">
        <v>135</v>
      </c>
      <c r="AK22" s="51">
        <v>130</v>
      </c>
      <c r="AL22" s="160">
        <v>132</v>
      </c>
      <c r="AM22" s="53"/>
      <c r="AN22" s="51"/>
      <c r="AO22" s="51"/>
      <c r="AP22" s="51"/>
      <c r="AQ22" s="51"/>
      <c r="AR22" s="51"/>
      <c r="AS22" s="160"/>
      <c r="AT22" s="53"/>
      <c r="AU22" s="51"/>
      <c r="AV22" s="51"/>
      <c r="AW22" s="79">
        <f>COUNTA(D22:AV22)</f>
        <v>26</v>
      </c>
      <c r="AX22" s="51">
        <f>SUM(D22:AV22)</f>
        <v>3450</v>
      </c>
      <c r="AY22" s="52">
        <f>AX22/AW22</f>
        <v>132.69230769230768</v>
      </c>
      <c r="AZ22" s="53">
        <f>MAX(D22:AV22)</f>
        <v>173</v>
      </c>
      <c r="BA22" s="54">
        <f>MIN(D22:AV22)</f>
        <v>105</v>
      </c>
    </row>
    <row r="23" spans="1:54" ht="14.25">
      <c r="A23" s="47">
        <v>21</v>
      </c>
      <c r="B23" s="48" t="s">
        <v>73</v>
      </c>
      <c r="C23" s="56" t="s">
        <v>68</v>
      </c>
      <c r="D23" s="50">
        <v>132</v>
      </c>
      <c r="E23" s="50">
        <v>120</v>
      </c>
      <c r="F23" s="50"/>
      <c r="G23" s="50"/>
      <c r="H23" s="50"/>
      <c r="I23" s="50"/>
      <c r="J23" s="133"/>
      <c r="K23" s="130"/>
      <c r="L23" s="50"/>
      <c r="M23" s="50"/>
      <c r="N23" s="50"/>
      <c r="O23" s="50">
        <v>108</v>
      </c>
      <c r="P23" s="50"/>
      <c r="Q23" s="133">
        <v>114</v>
      </c>
      <c r="R23" s="130">
        <v>114</v>
      </c>
      <c r="S23" s="50"/>
      <c r="T23" s="50"/>
      <c r="U23" s="50"/>
      <c r="V23" s="51"/>
      <c r="W23" s="51"/>
      <c r="X23" s="160"/>
      <c r="Y23" s="53"/>
      <c r="Z23" s="51"/>
      <c r="AA23" s="51"/>
      <c r="AB23" s="51"/>
      <c r="AC23" s="51">
        <v>116</v>
      </c>
      <c r="AD23" s="51">
        <v>116</v>
      </c>
      <c r="AE23" s="160">
        <v>158</v>
      </c>
      <c r="AF23" s="53">
        <v>159</v>
      </c>
      <c r="AG23" s="51">
        <v>156</v>
      </c>
      <c r="AH23" s="51">
        <v>146</v>
      </c>
      <c r="AI23" s="51">
        <v>134</v>
      </c>
      <c r="AJ23" s="51"/>
      <c r="AK23" s="51"/>
      <c r="AL23" s="160">
        <v>125</v>
      </c>
      <c r="AM23" s="53"/>
      <c r="AN23" s="51"/>
      <c r="AO23" s="51"/>
      <c r="AP23" s="51"/>
      <c r="AQ23" s="51"/>
      <c r="AR23" s="51"/>
      <c r="AS23" s="160"/>
      <c r="AT23" s="53"/>
      <c r="AU23" s="51"/>
      <c r="AV23" s="51"/>
      <c r="AW23" s="79">
        <f>COUNTA(D23:AV23)</f>
        <v>13</v>
      </c>
      <c r="AX23" s="51">
        <f>SUM(D23:AV23)</f>
        <v>1698</v>
      </c>
      <c r="AY23" s="52">
        <f>AX23/AW23</f>
        <v>130.61538461538461</v>
      </c>
      <c r="AZ23" s="53">
        <f>MAX(D23:AV23)</f>
        <v>159</v>
      </c>
      <c r="BA23" s="54">
        <f>MIN(D23:AV23)</f>
        <v>108</v>
      </c>
    </row>
    <row r="24" spans="1:54" ht="14.25">
      <c r="A24" s="47">
        <v>22</v>
      </c>
      <c r="B24" s="60" t="s">
        <v>62</v>
      </c>
      <c r="C24" s="76" t="s">
        <v>61</v>
      </c>
      <c r="D24" s="50">
        <v>139</v>
      </c>
      <c r="E24" s="50"/>
      <c r="F24" s="50">
        <v>121</v>
      </c>
      <c r="G24" s="50">
        <v>126</v>
      </c>
      <c r="H24" s="50">
        <v>124</v>
      </c>
      <c r="I24" s="50"/>
      <c r="J24" s="133">
        <v>102</v>
      </c>
      <c r="K24" s="130">
        <v>179</v>
      </c>
      <c r="L24" s="50"/>
      <c r="M24" s="50">
        <v>120</v>
      </c>
      <c r="N24" s="50">
        <v>133</v>
      </c>
      <c r="O24" s="50">
        <v>159</v>
      </c>
      <c r="P24" s="50">
        <v>130</v>
      </c>
      <c r="Q24" s="133">
        <v>129</v>
      </c>
      <c r="R24" s="130">
        <v>116</v>
      </c>
      <c r="S24" s="50">
        <v>136</v>
      </c>
      <c r="T24" s="50">
        <v>110</v>
      </c>
      <c r="U24" s="50">
        <v>145</v>
      </c>
      <c r="V24" s="51">
        <v>121</v>
      </c>
      <c r="W24" s="51">
        <v>128</v>
      </c>
      <c r="X24" s="160">
        <v>155</v>
      </c>
      <c r="Y24" s="53">
        <v>148</v>
      </c>
      <c r="Z24" s="51">
        <v>129</v>
      </c>
      <c r="AA24" s="51">
        <v>130</v>
      </c>
      <c r="AB24" s="51">
        <v>146</v>
      </c>
      <c r="AC24" s="51">
        <v>136</v>
      </c>
      <c r="AD24" s="51">
        <v>135</v>
      </c>
      <c r="AE24" s="160">
        <v>125</v>
      </c>
      <c r="AF24" s="53">
        <v>137</v>
      </c>
      <c r="AG24" s="51">
        <v>106</v>
      </c>
      <c r="AH24" s="51">
        <v>115</v>
      </c>
      <c r="AI24" s="51">
        <v>127</v>
      </c>
      <c r="AJ24" s="51">
        <v>134</v>
      </c>
      <c r="AK24" s="51">
        <v>110</v>
      </c>
      <c r="AL24" s="160">
        <v>116</v>
      </c>
      <c r="AM24" s="53"/>
      <c r="AN24" s="51"/>
      <c r="AO24" s="51"/>
      <c r="AP24" s="51"/>
      <c r="AQ24" s="51"/>
      <c r="AR24" s="51"/>
      <c r="AS24" s="160"/>
      <c r="AT24" s="53"/>
      <c r="AU24" s="51"/>
      <c r="AV24" s="51"/>
      <c r="AW24" s="79">
        <f>COUNTA(D24:AV24)</f>
        <v>32</v>
      </c>
      <c r="AX24" s="51">
        <f>SUM(D24:AV24)</f>
        <v>4167</v>
      </c>
      <c r="AY24" s="52">
        <f>AX24/AW24</f>
        <v>130.21875</v>
      </c>
      <c r="AZ24" s="53">
        <f>MAX(D24:AV24)</f>
        <v>179</v>
      </c>
      <c r="BA24" s="54">
        <f>MIN(D24:AV24)</f>
        <v>102</v>
      </c>
    </row>
    <row r="25" spans="1:54" ht="14.25">
      <c r="A25" s="47">
        <v>23</v>
      </c>
      <c r="B25" s="59" t="s">
        <v>53</v>
      </c>
      <c r="C25" s="56" t="s">
        <v>6</v>
      </c>
      <c r="D25" s="57"/>
      <c r="E25" s="57"/>
      <c r="F25" s="57"/>
      <c r="G25" s="57"/>
      <c r="H25" s="57"/>
      <c r="I25" s="57"/>
      <c r="J25" s="132"/>
      <c r="K25" s="129"/>
      <c r="L25" s="57"/>
      <c r="M25" s="57"/>
      <c r="N25" s="57"/>
      <c r="O25" s="57">
        <v>122</v>
      </c>
      <c r="P25" s="57">
        <v>150</v>
      </c>
      <c r="Q25" s="132">
        <v>131</v>
      </c>
      <c r="R25" s="129">
        <v>107</v>
      </c>
      <c r="S25" s="57">
        <v>177</v>
      </c>
      <c r="T25" s="57">
        <v>134</v>
      </c>
      <c r="U25" s="57">
        <v>118</v>
      </c>
      <c r="V25" s="58">
        <v>126</v>
      </c>
      <c r="W25" s="58"/>
      <c r="X25" s="134"/>
      <c r="Y25" s="124"/>
      <c r="Z25" s="58"/>
      <c r="AA25" s="58"/>
      <c r="AB25" s="58">
        <v>141</v>
      </c>
      <c r="AC25" s="58">
        <v>119</v>
      </c>
      <c r="AD25" s="58">
        <v>108</v>
      </c>
      <c r="AE25" s="134">
        <v>137</v>
      </c>
      <c r="AF25" s="124">
        <v>160</v>
      </c>
      <c r="AG25" s="58">
        <v>116</v>
      </c>
      <c r="AH25" s="58">
        <v>154</v>
      </c>
      <c r="AI25" s="58"/>
      <c r="AJ25" s="58">
        <v>82</v>
      </c>
      <c r="AK25" s="58"/>
      <c r="AL25" s="134"/>
      <c r="AM25" s="124"/>
      <c r="AN25" s="58"/>
      <c r="AO25" s="58"/>
      <c r="AP25" s="58"/>
      <c r="AQ25" s="58"/>
      <c r="AR25" s="58"/>
      <c r="AS25" s="134"/>
      <c r="AT25" s="124"/>
      <c r="AU25" s="58"/>
      <c r="AV25" s="58"/>
      <c r="AW25" s="122">
        <f>COUNTA(D25:AV25)</f>
        <v>16</v>
      </c>
      <c r="AX25" s="58">
        <f>SUM(D25:AV25)</f>
        <v>2082</v>
      </c>
      <c r="AY25" s="123">
        <f>AX25/AW25</f>
        <v>130.125</v>
      </c>
      <c r="AZ25" s="124">
        <f>MAX(D25:AV25)</f>
        <v>177</v>
      </c>
      <c r="BA25" s="125">
        <f>MIN(D25:AV25)</f>
        <v>82</v>
      </c>
    </row>
    <row r="26" spans="1:54" ht="14.25">
      <c r="A26" s="47">
        <v>24</v>
      </c>
      <c r="B26" s="127" t="s">
        <v>54</v>
      </c>
      <c r="C26" s="56" t="s">
        <v>57</v>
      </c>
      <c r="D26" s="57"/>
      <c r="E26" s="57">
        <v>117</v>
      </c>
      <c r="F26" s="57">
        <v>143</v>
      </c>
      <c r="G26" s="57"/>
      <c r="H26" s="57">
        <v>90</v>
      </c>
      <c r="I26" s="57"/>
      <c r="J26" s="134"/>
      <c r="K26" s="129">
        <v>114</v>
      </c>
      <c r="L26" s="57">
        <v>148</v>
      </c>
      <c r="M26" s="57"/>
      <c r="N26" s="57">
        <v>134</v>
      </c>
      <c r="O26" s="57"/>
      <c r="P26" s="57"/>
      <c r="Q26" s="132">
        <v>126</v>
      </c>
      <c r="R26" s="129">
        <v>146</v>
      </c>
      <c r="S26" s="57">
        <v>96</v>
      </c>
      <c r="T26" s="57">
        <v>126</v>
      </c>
      <c r="U26" s="57"/>
      <c r="V26" s="58"/>
      <c r="W26" s="58">
        <v>126</v>
      </c>
      <c r="X26" s="134"/>
      <c r="Y26" s="124">
        <v>120</v>
      </c>
      <c r="Z26" s="58">
        <v>139</v>
      </c>
      <c r="AA26" s="58"/>
      <c r="AB26" s="58"/>
      <c r="AC26" s="58"/>
      <c r="AD26" s="58">
        <v>142</v>
      </c>
      <c r="AE26" s="134">
        <v>170</v>
      </c>
      <c r="AF26" s="124"/>
      <c r="AG26" s="58">
        <v>120</v>
      </c>
      <c r="AH26" s="58"/>
      <c r="AI26" s="58">
        <v>123</v>
      </c>
      <c r="AJ26" s="58"/>
      <c r="AK26" s="58">
        <v>125</v>
      </c>
      <c r="AL26" s="134"/>
      <c r="AM26" s="124"/>
      <c r="AN26" s="58"/>
      <c r="AO26" s="58"/>
      <c r="AP26" s="58"/>
      <c r="AQ26" s="58"/>
      <c r="AR26" s="58"/>
      <c r="AS26" s="134"/>
      <c r="AT26" s="124"/>
      <c r="AU26" s="58"/>
      <c r="AV26" s="58"/>
      <c r="AW26" s="122">
        <f>COUNTA(D26:AV26)</f>
        <v>18</v>
      </c>
      <c r="AX26" s="58">
        <f>SUM(D26:AV26)</f>
        <v>2305</v>
      </c>
      <c r="AY26" s="123">
        <f>AX26/AW26</f>
        <v>128.05555555555554</v>
      </c>
      <c r="AZ26" s="124">
        <f>MAX(D26:AV26)</f>
        <v>170</v>
      </c>
      <c r="BA26" s="125">
        <f>MIN(D26:AV26)</f>
        <v>90</v>
      </c>
    </row>
    <row r="27" spans="1:54" ht="14.25">
      <c r="A27" s="47">
        <v>25</v>
      </c>
      <c r="B27" s="59" t="s">
        <v>149</v>
      </c>
      <c r="C27" s="56" t="s">
        <v>90</v>
      </c>
      <c r="D27" s="57">
        <v>124</v>
      </c>
      <c r="E27" s="57"/>
      <c r="F27" s="57">
        <v>108</v>
      </c>
      <c r="G27" s="57">
        <v>101</v>
      </c>
      <c r="H27" s="57">
        <v>127</v>
      </c>
      <c r="I27" s="57"/>
      <c r="J27" s="132"/>
      <c r="K27" s="129">
        <v>127</v>
      </c>
      <c r="L27" s="57">
        <v>114</v>
      </c>
      <c r="M27" s="57">
        <v>115</v>
      </c>
      <c r="N27" s="57">
        <v>136</v>
      </c>
      <c r="O27" s="57">
        <v>114</v>
      </c>
      <c r="P27" s="57">
        <v>118</v>
      </c>
      <c r="Q27" s="132">
        <v>121</v>
      </c>
      <c r="R27" s="129"/>
      <c r="S27" s="57">
        <v>114</v>
      </c>
      <c r="T27" s="57">
        <v>152</v>
      </c>
      <c r="U27" s="57">
        <v>123</v>
      </c>
      <c r="V27" s="58">
        <v>151</v>
      </c>
      <c r="W27" s="58">
        <v>142</v>
      </c>
      <c r="X27" s="134"/>
      <c r="Y27" s="124">
        <v>121</v>
      </c>
      <c r="Z27" s="58">
        <v>154</v>
      </c>
      <c r="AA27" s="58">
        <v>133</v>
      </c>
      <c r="AB27" s="58">
        <v>145</v>
      </c>
      <c r="AC27" s="58">
        <v>147</v>
      </c>
      <c r="AD27" s="58">
        <v>104</v>
      </c>
      <c r="AE27" s="134"/>
      <c r="AF27" s="124"/>
      <c r="AG27" s="58">
        <v>123</v>
      </c>
      <c r="AH27" s="58">
        <v>148</v>
      </c>
      <c r="AI27" s="58">
        <v>107</v>
      </c>
      <c r="AJ27" s="58">
        <v>157</v>
      </c>
      <c r="AK27" s="58"/>
      <c r="AL27" s="134">
        <v>99</v>
      </c>
      <c r="AM27" s="124"/>
      <c r="AN27" s="58"/>
      <c r="AO27" s="58"/>
      <c r="AP27" s="58"/>
      <c r="AQ27" s="58"/>
      <c r="AR27" s="58"/>
      <c r="AS27" s="134"/>
      <c r="AT27" s="124"/>
      <c r="AU27" s="58"/>
      <c r="AV27" s="58"/>
      <c r="AW27" s="122">
        <f>COUNTA(D27:AV27)</f>
        <v>27</v>
      </c>
      <c r="AX27" s="58">
        <f>SUM(D27:AV27)</f>
        <v>3425</v>
      </c>
      <c r="AY27" s="123">
        <f>AX27/AW27</f>
        <v>126.85185185185185</v>
      </c>
      <c r="AZ27" s="124">
        <f>MAX(D27:AV27)</f>
        <v>157</v>
      </c>
      <c r="BA27" s="125">
        <f>MIN(D27:AV27)</f>
        <v>99</v>
      </c>
      <c r="BB27" s="75"/>
    </row>
    <row r="28" spans="1:54" ht="14.25">
      <c r="A28" s="47">
        <v>26</v>
      </c>
      <c r="B28" s="59" t="s">
        <v>63</v>
      </c>
      <c r="C28" s="56" t="s">
        <v>61</v>
      </c>
      <c r="D28" s="57"/>
      <c r="E28" s="57"/>
      <c r="F28" s="57"/>
      <c r="G28" s="57"/>
      <c r="H28" s="57"/>
      <c r="I28" s="57">
        <v>100</v>
      </c>
      <c r="J28" s="132"/>
      <c r="K28" s="129">
        <v>129</v>
      </c>
      <c r="L28" s="57">
        <v>143</v>
      </c>
      <c r="M28" s="57"/>
      <c r="N28" s="57"/>
      <c r="O28" s="57"/>
      <c r="P28" s="57"/>
      <c r="Q28" s="132"/>
      <c r="R28" s="129"/>
      <c r="S28" s="57"/>
      <c r="T28" s="57"/>
      <c r="U28" s="57"/>
      <c r="V28" s="58"/>
      <c r="W28" s="58"/>
      <c r="X28" s="134"/>
      <c r="Y28" s="124"/>
      <c r="Z28" s="58"/>
      <c r="AA28" s="58"/>
      <c r="AB28" s="58"/>
      <c r="AC28" s="58"/>
      <c r="AD28" s="58"/>
      <c r="AE28" s="134"/>
      <c r="AF28" s="124"/>
      <c r="AG28" s="58"/>
      <c r="AH28" s="58"/>
      <c r="AI28" s="58"/>
      <c r="AJ28" s="58"/>
      <c r="AK28" s="58"/>
      <c r="AL28" s="134"/>
      <c r="AM28" s="124"/>
      <c r="AN28" s="58"/>
      <c r="AO28" s="58"/>
      <c r="AP28" s="58"/>
      <c r="AQ28" s="58"/>
      <c r="AR28" s="58"/>
      <c r="AS28" s="134"/>
      <c r="AT28" s="124"/>
      <c r="AU28" s="58"/>
      <c r="AV28" s="58"/>
      <c r="AW28" s="122">
        <f>COUNTA(D28:AV28)</f>
        <v>3</v>
      </c>
      <c r="AX28" s="58">
        <f>SUM(D28:AV28)</f>
        <v>372</v>
      </c>
      <c r="AY28" s="123">
        <f>AX28/AW28</f>
        <v>124</v>
      </c>
      <c r="AZ28" s="124">
        <f>MAX(D28:AV28)</f>
        <v>143</v>
      </c>
      <c r="BA28" s="125">
        <f>MIN(D28:AV28)</f>
        <v>100</v>
      </c>
    </row>
    <row r="29" spans="1:54" ht="14.25">
      <c r="A29" s="47">
        <v>27</v>
      </c>
      <c r="B29" s="159" t="s">
        <v>147</v>
      </c>
      <c r="C29" s="56" t="s">
        <v>11</v>
      </c>
      <c r="D29" s="57">
        <v>158</v>
      </c>
      <c r="E29" s="57">
        <v>121</v>
      </c>
      <c r="F29" s="57">
        <v>124</v>
      </c>
      <c r="G29" s="57">
        <v>127</v>
      </c>
      <c r="H29" s="57">
        <v>119</v>
      </c>
      <c r="I29" s="57">
        <v>101</v>
      </c>
      <c r="J29" s="132">
        <v>125</v>
      </c>
      <c r="K29" s="129"/>
      <c r="L29" s="57">
        <v>116</v>
      </c>
      <c r="M29" s="57">
        <v>127</v>
      </c>
      <c r="N29" s="57"/>
      <c r="O29" s="57">
        <v>114</v>
      </c>
      <c r="P29" s="57">
        <v>117</v>
      </c>
      <c r="Q29" s="132">
        <v>152</v>
      </c>
      <c r="R29" s="129">
        <v>88</v>
      </c>
      <c r="S29" s="57"/>
      <c r="T29" s="57">
        <v>91</v>
      </c>
      <c r="U29" s="57">
        <v>151</v>
      </c>
      <c r="V29" s="58">
        <v>132</v>
      </c>
      <c r="W29" s="58">
        <v>142</v>
      </c>
      <c r="X29" s="134">
        <v>132</v>
      </c>
      <c r="Y29" s="124">
        <v>89</v>
      </c>
      <c r="Z29" s="58">
        <v>103</v>
      </c>
      <c r="AA29" s="58">
        <v>154</v>
      </c>
      <c r="AB29" s="126">
        <v>175</v>
      </c>
      <c r="AC29" s="58">
        <v>111</v>
      </c>
      <c r="AD29" s="58">
        <v>124</v>
      </c>
      <c r="AE29" s="134">
        <v>111</v>
      </c>
      <c r="AF29" s="124">
        <v>125</v>
      </c>
      <c r="AG29" s="58">
        <v>97</v>
      </c>
      <c r="AH29" s="58">
        <v>122</v>
      </c>
      <c r="AI29" s="58">
        <v>96</v>
      </c>
      <c r="AJ29" s="58"/>
      <c r="AK29" s="58">
        <v>169</v>
      </c>
      <c r="AL29" s="134">
        <v>118</v>
      </c>
      <c r="AM29" s="124"/>
      <c r="AN29" s="58"/>
      <c r="AO29" s="58"/>
      <c r="AP29" s="58"/>
      <c r="AQ29" s="58"/>
      <c r="AR29" s="58"/>
      <c r="AS29" s="134"/>
      <c r="AT29" s="124"/>
      <c r="AU29" s="58"/>
      <c r="AV29" s="58"/>
      <c r="AW29" s="122">
        <f>COUNTA(D29:AV29)</f>
        <v>31</v>
      </c>
      <c r="AX29" s="58">
        <f>SUM(D29:AV29)</f>
        <v>3831</v>
      </c>
      <c r="AY29" s="123">
        <f>AX29/AW29</f>
        <v>123.58064516129032</v>
      </c>
      <c r="AZ29" s="124">
        <f>MAX(D29:AV29)</f>
        <v>175</v>
      </c>
      <c r="BA29" s="125">
        <f>MIN(D29:AV29)</f>
        <v>88</v>
      </c>
    </row>
    <row r="30" spans="1:54" ht="14.25">
      <c r="A30" s="47">
        <v>28</v>
      </c>
      <c r="B30" s="59" t="s">
        <v>51</v>
      </c>
      <c r="C30" s="56" t="s">
        <v>6</v>
      </c>
      <c r="D30" s="57">
        <v>118</v>
      </c>
      <c r="E30" s="57">
        <v>110</v>
      </c>
      <c r="F30" s="57">
        <v>112</v>
      </c>
      <c r="G30" s="57">
        <v>118</v>
      </c>
      <c r="H30" s="57"/>
      <c r="I30" s="57"/>
      <c r="J30" s="132">
        <v>130</v>
      </c>
      <c r="K30" s="129">
        <v>134</v>
      </c>
      <c r="L30" s="57">
        <v>148</v>
      </c>
      <c r="M30" s="57"/>
      <c r="N30" s="57"/>
      <c r="O30" s="57">
        <v>107</v>
      </c>
      <c r="P30" s="57">
        <v>108</v>
      </c>
      <c r="Q30" s="132"/>
      <c r="R30" s="129"/>
      <c r="S30" s="57">
        <v>137</v>
      </c>
      <c r="T30" s="57">
        <v>119</v>
      </c>
      <c r="U30" s="57">
        <v>93</v>
      </c>
      <c r="V30" s="58">
        <v>148</v>
      </c>
      <c r="W30" s="58">
        <v>147</v>
      </c>
      <c r="X30" s="134">
        <v>120</v>
      </c>
      <c r="Y30" s="124"/>
      <c r="Z30" s="58"/>
      <c r="AA30" s="58">
        <v>117</v>
      </c>
      <c r="AB30" s="58"/>
      <c r="AC30" s="58"/>
      <c r="AD30" s="58"/>
      <c r="AE30" s="134">
        <v>117</v>
      </c>
      <c r="AF30" s="124">
        <v>112</v>
      </c>
      <c r="AG30" s="58">
        <v>121</v>
      </c>
      <c r="AH30" s="58"/>
      <c r="AI30" s="58">
        <v>112</v>
      </c>
      <c r="AJ30" s="58"/>
      <c r="AK30" s="58">
        <v>124</v>
      </c>
      <c r="AL30" s="134">
        <v>110</v>
      </c>
      <c r="AM30" s="124"/>
      <c r="AN30" s="58"/>
      <c r="AO30" s="58"/>
      <c r="AP30" s="58"/>
      <c r="AQ30" s="58"/>
      <c r="AR30" s="58"/>
      <c r="AS30" s="134"/>
      <c r="AT30" s="124"/>
      <c r="AU30" s="58"/>
      <c r="AV30" s="58"/>
      <c r="AW30" s="122">
        <f>COUNTA(D30:AV30)</f>
        <v>22</v>
      </c>
      <c r="AX30" s="58">
        <f>SUM(D30:AV30)</f>
        <v>2662</v>
      </c>
      <c r="AY30" s="123">
        <f>AX30/AW30</f>
        <v>121</v>
      </c>
      <c r="AZ30" s="124">
        <f>MAX(D30:AV30)</f>
        <v>148</v>
      </c>
      <c r="BA30" s="125">
        <f>MIN(D30:AV30)</f>
        <v>93</v>
      </c>
    </row>
    <row r="31" spans="1:54" ht="14.25">
      <c r="A31" s="47">
        <v>29</v>
      </c>
      <c r="B31" s="127" t="s">
        <v>159</v>
      </c>
      <c r="C31" s="56" t="s">
        <v>11</v>
      </c>
      <c r="D31" s="57"/>
      <c r="E31" s="57"/>
      <c r="F31" s="57"/>
      <c r="G31" s="57"/>
      <c r="H31" s="57">
        <v>116</v>
      </c>
      <c r="I31" s="57">
        <v>91</v>
      </c>
      <c r="J31" s="132"/>
      <c r="K31" s="129">
        <v>111</v>
      </c>
      <c r="L31" s="57">
        <v>142</v>
      </c>
      <c r="M31" s="57"/>
      <c r="N31" s="57">
        <v>127</v>
      </c>
      <c r="O31" s="57">
        <v>98</v>
      </c>
      <c r="P31" s="57">
        <v>90</v>
      </c>
      <c r="Q31" s="132"/>
      <c r="R31" s="129">
        <v>104</v>
      </c>
      <c r="S31" s="57">
        <v>115</v>
      </c>
      <c r="T31" s="57">
        <v>78</v>
      </c>
      <c r="U31" s="57">
        <v>139</v>
      </c>
      <c r="V31" s="58">
        <v>123</v>
      </c>
      <c r="W31" s="58">
        <v>127</v>
      </c>
      <c r="X31" s="134">
        <v>141</v>
      </c>
      <c r="Y31" s="124">
        <v>133</v>
      </c>
      <c r="Z31" s="58">
        <v>100</v>
      </c>
      <c r="AA31" s="58">
        <v>119</v>
      </c>
      <c r="AB31" s="58">
        <v>162</v>
      </c>
      <c r="AC31" s="58">
        <v>113</v>
      </c>
      <c r="AD31" s="58">
        <v>109</v>
      </c>
      <c r="AE31" s="134">
        <v>101</v>
      </c>
      <c r="AF31" s="124">
        <v>167</v>
      </c>
      <c r="AG31" s="58">
        <v>146</v>
      </c>
      <c r="AH31" s="58"/>
      <c r="AI31" s="58">
        <v>112</v>
      </c>
      <c r="AJ31" s="58">
        <v>117</v>
      </c>
      <c r="AK31" s="58">
        <v>128</v>
      </c>
      <c r="AL31" s="134">
        <v>103</v>
      </c>
      <c r="AM31" s="124"/>
      <c r="AN31" s="58"/>
      <c r="AO31" s="58"/>
      <c r="AP31" s="58"/>
      <c r="AQ31" s="58"/>
      <c r="AR31" s="58"/>
      <c r="AS31" s="134"/>
      <c r="AT31" s="124"/>
      <c r="AU31" s="58"/>
      <c r="AV31" s="58"/>
      <c r="AW31" s="122">
        <f>COUNTA(D31:AV31)</f>
        <v>27</v>
      </c>
      <c r="AX31" s="58">
        <f>SUM(D31:AV31)</f>
        <v>3212</v>
      </c>
      <c r="AY31" s="123">
        <f>AX31/AW31</f>
        <v>118.96296296296296</v>
      </c>
      <c r="AZ31" s="124">
        <f>MAX(D31:AV31)</f>
        <v>167</v>
      </c>
      <c r="BA31" s="125">
        <f>MIN(D31:AV31)</f>
        <v>78</v>
      </c>
    </row>
    <row r="32" spans="1:54" ht="14.25">
      <c r="A32" s="47">
        <v>30</v>
      </c>
      <c r="B32" s="59" t="s">
        <v>155</v>
      </c>
      <c r="C32" s="56" t="s">
        <v>61</v>
      </c>
      <c r="D32" s="57"/>
      <c r="E32" s="57">
        <v>134</v>
      </c>
      <c r="F32" s="57">
        <v>104</v>
      </c>
      <c r="G32" s="57">
        <v>139</v>
      </c>
      <c r="H32" s="57">
        <v>127</v>
      </c>
      <c r="I32" s="57">
        <v>131</v>
      </c>
      <c r="J32" s="132"/>
      <c r="K32" s="129"/>
      <c r="L32" s="57">
        <v>144</v>
      </c>
      <c r="M32" s="57">
        <v>87</v>
      </c>
      <c r="N32" s="57"/>
      <c r="O32" s="57">
        <v>85</v>
      </c>
      <c r="P32" s="57"/>
      <c r="Q32" s="132"/>
      <c r="R32" s="129"/>
      <c r="S32" s="57"/>
      <c r="T32" s="57"/>
      <c r="U32" s="57"/>
      <c r="V32" s="58"/>
      <c r="W32" s="58"/>
      <c r="X32" s="134"/>
      <c r="Y32" s="124"/>
      <c r="Z32" s="58"/>
      <c r="AA32" s="58"/>
      <c r="AB32" s="58"/>
      <c r="AC32" s="58"/>
      <c r="AD32" s="58"/>
      <c r="AE32" s="134"/>
      <c r="AF32" s="124"/>
      <c r="AG32" s="58"/>
      <c r="AH32" s="58"/>
      <c r="AI32" s="58"/>
      <c r="AJ32" s="58"/>
      <c r="AK32" s="58"/>
      <c r="AL32" s="134"/>
      <c r="AM32" s="124"/>
      <c r="AN32" s="58"/>
      <c r="AO32" s="58"/>
      <c r="AP32" s="58"/>
      <c r="AQ32" s="58"/>
      <c r="AR32" s="58"/>
      <c r="AS32" s="134"/>
      <c r="AT32" s="124"/>
      <c r="AU32" s="58"/>
      <c r="AV32" s="58"/>
      <c r="AW32" s="122">
        <f>COUNTA(D32:AV32)</f>
        <v>8</v>
      </c>
      <c r="AX32" s="58">
        <f>SUM(D32:AV32)</f>
        <v>951</v>
      </c>
      <c r="AY32" s="123">
        <f>AX32/AW32</f>
        <v>118.875</v>
      </c>
      <c r="AZ32" s="124">
        <f>MAX(D32:AV32)</f>
        <v>144</v>
      </c>
      <c r="BA32" s="125">
        <f>MIN(D32:AV32)</f>
        <v>85</v>
      </c>
    </row>
    <row r="33" spans="1:53" ht="14.25">
      <c r="A33" s="47">
        <v>32</v>
      </c>
      <c r="B33" s="59" t="s">
        <v>153</v>
      </c>
      <c r="C33" s="56" t="s">
        <v>90</v>
      </c>
      <c r="D33" s="57"/>
      <c r="E33" s="57"/>
      <c r="F33" s="57"/>
      <c r="G33" s="57"/>
      <c r="H33" s="57"/>
      <c r="I33" s="57"/>
      <c r="J33" s="132"/>
      <c r="K33" s="129"/>
      <c r="L33" s="57"/>
      <c r="M33" s="57"/>
      <c r="N33" s="57"/>
      <c r="O33" s="57"/>
      <c r="P33" s="57"/>
      <c r="Q33" s="132"/>
      <c r="R33" s="129"/>
      <c r="S33" s="57"/>
      <c r="T33" s="57"/>
      <c r="U33" s="57"/>
      <c r="V33" s="58"/>
      <c r="W33" s="58"/>
      <c r="X33" s="134"/>
      <c r="Y33" s="124"/>
      <c r="Z33" s="58"/>
      <c r="AA33" s="58"/>
      <c r="AB33" s="58">
        <v>127</v>
      </c>
      <c r="AC33" s="58">
        <v>109</v>
      </c>
      <c r="AD33" s="58">
        <v>119</v>
      </c>
      <c r="AE33" s="134"/>
      <c r="AF33" s="124"/>
      <c r="AG33" s="58"/>
      <c r="AH33" s="58"/>
      <c r="AI33" s="58"/>
      <c r="AJ33" s="58"/>
      <c r="AK33" s="58"/>
      <c r="AL33" s="134"/>
      <c r="AM33" s="124"/>
      <c r="AN33" s="58"/>
      <c r="AO33" s="58"/>
      <c r="AP33" s="58"/>
      <c r="AQ33" s="58"/>
      <c r="AR33" s="58"/>
      <c r="AS33" s="134"/>
      <c r="AT33" s="124"/>
      <c r="AU33" s="58"/>
      <c r="AV33" s="58"/>
      <c r="AW33" s="122">
        <f>COUNTA(D33:AV33)</f>
        <v>3</v>
      </c>
      <c r="AX33" s="58">
        <f>SUM(D33:AV33)</f>
        <v>355</v>
      </c>
      <c r="AY33" s="123">
        <f>AX33/AW33</f>
        <v>118.33333333333333</v>
      </c>
      <c r="AZ33" s="124">
        <f>MAX(D33:AV33)</f>
        <v>127</v>
      </c>
      <c r="BA33" s="125">
        <f>MIN(D33:AV33)</f>
        <v>109</v>
      </c>
    </row>
    <row r="34" spans="1:53" ht="14.25">
      <c r="A34" s="47">
        <v>33</v>
      </c>
      <c r="B34" s="159" t="s">
        <v>157</v>
      </c>
      <c r="C34" s="56" t="s">
        <v>65</v>
      </c>
      <c r="D34" s="57">
        <v>122</v>
      </c>
      <c r="E34" s="57">
        <v>93</v>
      </c>
      <c r="F34" s="57">
        <v>95</v>
      </c>
      <c r="G34" s="57">
        <v>77</v>
      </c>
      <c r="H34" s="57">
        <v>137</v>
      </c>
      <c r="I34" s="57">
        <v>116</v>
      </c>
      <c r="J34" s="132">
        <v>158</v>
      </c>
      <c r="K34" s="129">
        <v>126</v>
      </c>
      <c r="L34" s="57">
        <v>171</v>
      </c>
      <c r="M34" s="57">
        <v>119</v>
      </c>
      <c r="N34" s="57">
        <v>92</v>
      </c>
      <c r="O34" s="57">
        <v>149</v>
      </c>
      <c r="P34" s="57">
        <v>103</v>
      </c>
      <c r="Q34" s="132">
        <v>105</v>
      </c>
      <c r="R34" s="129">
        <v>125</v>
      </c>
      <c r="S34" s="57">
        <v>103</v>
      </c>
      <c r="T34" s="57">
        <v>114</v>
      </c>
      <c r="U34" s="57">
        <v>130</v>
      </c>
      <c r="V34" s="58">
        <v>119</v>
      </c>
      <c r="W34" s="58">
        <v>142</v>
      </c>
      <c r="X34" s="134">
        <v>122</v>
      </c>
      <c r="Y34" s="124">
        <v>157</v>
      </c>
      <c r="Z34" s="58">
        <v>108</v>
      </c>
      <c r="AA34" s="58">
        <v>115</v>
      </c>
      <c r="AB34" s="58">
        <v>131</v>
      </c>
      <c r="AC34" s="58">
        <v>104</v>
      </c>
      <c r="AD34" s="58">
        <v>113</v>
      </c>
      <c r="AE34" s="134">
        <v>109</v>
      </c>
      <c r="AF34" s="124">
        <v>89</v>
      </c>
      <c r="AG34" s="58">
        <v>117</v>
      </c>
      <c r="AH34" s="58">
        <v>111</v>
      </c>
      <c r="AI34" s="58">
        <v>111</v>
      </c>
      <c r="AJ34" s="58">
        <v>99</v>
      </c>
      <c r="AK34" s="58">
        <v>119</v>
      </c>
      <c r="AL34" s="134">
        <v>118</v>
      </c>
      <c r="AM34" s="124"/>
      <c r="AN34" s="58"/>
      <c r="AO34" s="58"/>
      <c r="AP34" s="58"/>
      <c r="AQ34" s="58"/>
      <c r="AR34" s="58"/>
      <c r="AS34" s="134"/>
      <c r="AT34" s="124"/>
      <c r="AU34" s="58"/>
      <c r="AV34" s="58"/>
      <c r="AW34" s="122">
        <f>COUNTA(D34:AV34)</f>
        <v>35</v>
      </c>
      <c r="AX34" s="58">
        <f>SUM(D34:AV34)</f>
        <v>4119</v>
      </c>
      <c r="AY34" s="123">
        <f>AX34/AW34</f>
        <v>117.68571428571428</v>
      </c>
      <c r="AZ34" s="124">
        <f>MAX(D34:AV34)</f>
        <v>171</v>
      </c>
      <c r="BA34" s="125">
        <f>MIN(D34:AV34)</f>
        <v>77</v>
      </c>
    </row>
    <row r="35" spans="1:53" ht="14.25">
      <c r="A35" s="47">
        <v>34</v>
      </c>
      <c r="B35" s="59" t="s">
        <v>55</v>
      </c>
      <c r="C35" s="56" t="s">
        <v>6</v>
      </c>
      <c r="D35" s="57">
        <v>126</v>
      </c>
      <c r="E35" s="57">
        <v>120</v>
      </c>
      <c r="F35" s="57">
        <v>124</v>
      </c>
      <c r="G35" s="57">
        <v>109</v>
      </c>
      <c r="H35" s="57">
        <v>111</v>
      </c>
      <c r="I35" s="57">
        <v>146</v>
      </c>
      <c r="J35" s="132">
        <v>99</v>
      </c>
      <c r="K35" s="129"/>
      <c r="L35" s="57">
        <v>108</v>
      </c>
      <c r="M35" s="57">
        <v>109</v>
      </c>
      <c r="N35" s="57">
        <v>110</v>
      </c>
      <c r="O35" s="57">
        <v>114</v>
      </c>
      <c r="P35" s="57">
        <v>124</v>
      </c>
      <c r="Q35" s="132">
        <v>128</v>
      </c>
      <c r="R35" s="129">
        <v>100</v>
      </c>
      <c r="S35" s="57"/>
      <c r="T35" s="57"/>
      <c r="U35" s="57">
        <v>120</v>
      </c>
      <c r="V35" s="58">
        <v>133</v>
      </c>
      <c r="W35" s="58">
        <v>85</v>
      </c>
      <c r="X35" s="134">
        <v>114</v>
      </c>
      <c r="Y35" s="124"/>
      <c r="Z35" s="58"/>
      <c r="AA35" s="58"/>
      <c r="AB35" s="58">
        <v>144</v>
      </c>
      <c r="AC35" s="58">
        <v>101</v>
      </c>
      <c r="AD35" s="58">
        <v>92</v>
      </c>
      <c r="AE35" s="134"/>
      <c r="AF35" s="124"/>
      <c r="AG35" s="58"/>
      <c r="AH35" s="58"/>
      <c r="AI35" s="58">
        <v>111</v>
      </c>
      <c r="AJ35" s="58"/>
      <c r="AK35" s="58">
        <v>111</v>
      </c>
      <c r="AL35" s="134"/>
      <c r="AM35" s="124"/>
      <c r="AN35" s="58"/>
      <c r="AO35" s="58"/>
      <c r="AP35" s="58"/>
      <c r="AQ35" s="58"/>
      <c r="AR35" s="58"/>
      <c r="AS35" s="134"/>
      <c r="AT35" s="124"/>
      <c r="AU35" s="58"/>
      <c r="AV35" s="58"/>
      <c r="AW35" s="122">
        <f>COUNTA(D35:AV35)</f>
        <v>23</v>
      </c>
      <c r="AX35" s="58">
        <f>SUM(D35:AV35)</f>
        <v>2639</v>
      </c>
      <c r="AY35" s="123">
        <f>AX35/AW35</f>
        <v>114.73913043478261</v>
      </c>
      <c r="AZ35" s="124">
        <f>MAX(D35:AV35)</f>
        <v>146</v>
      </c>
      <c r="BA35" s="125">
        <f>MIN(D35:AV35)</f>
        <v>85</v>
      </c>
    </row>
    <row r="36" spans="1:53" ht="14.25">
      <c r="A36" s="121">
        <v>35</v>
      </c>
      <c r="B36" s="48" t="s">
        <v>59</v>
      </c>
      <c r="C36" s="49" t="s">
        <v>11</v>
      </c>
      <c r="D36" s="50">
        <v>140</v>
      </c>
      <c r="E36" s="50"/>
      <c r="F36" s="50">
        <v>117</v>
      </c>
      <c r="G36" s="50"/>
      <c r="H36" s="50"/>
      <c r="I36" s="50"/>
      <c r="J36" s="133"/>
      <c r="K36" s="130">
        <v>119</v>
      </c>
      <c r="L36" s="50"/>
      <c r="M36" s="50">
        <v>111</v>
      </c>
      <c r="N36" s="50">
        <v>111</v>
      </c>
      <c r="O36" s="50"/>
      <c r="P36" s="50"/>
      <c r="Q36" s="133">
        <v>119</v>
      </c>
      <c r="R36" s="130"/>
      <c r="S36" s="50">
        <v>148</v>
      </c>
      <c r="T36" s="50">
        <v>98</v>
      </c>
      <c r="U36" s="50">
        <v>96</v>
      </c>
      <c r="V36" s="51">
        <v>102</v>
      </c>
      <c r="W36" s="51">
        <v>79</v>
      </c>
      <c r="X36" s="160"/>
      <c r="Y36" s="53"/>
      <c r="Z36" s="51"/>
      <c r="AA36" s="51"/>
      <c r="AB36" s="51"/>
      <c r="AC36" s="51"/>
      <c r="AD36" s="51"/>
      <c r="AE36" s="160"/>
      <c r="AF36" s="53"/>
      <c r="AG36" s="51"/>
      <c r="AH36" s="51"/>
      <c r="AI36" s="51"/>
      <c r="AJ36" s="51"/>
      <c r="AK36" s="51"/>
      <c r="AL36" s="160"/>
      <c r="AM36" s="53"/>
      <c r="AN36" s="51"/>
      <c r="AO36" s="51"/>
      <c r="AP36" s="51"/>
      <c r="AQ36" s="51"/>
      <c r="AR36" s="51"/>
      <c r="AS36" s="160"/>
      <c r="AT36" s="53"/>
      <c r="AU36" s="51"/>
      <c r="AV36" s="51"/>
      <c r="AW36" s="79">
        <f>COUNTA(D36:AV36)</f>
        <v>11</v>
      </c>
      <c r="AX36" s="51">
        <f>SUM(D36:AV36)</f>
        <v>1240</v>
      </c>
      <c r="AY36" s="52">
        <f>AX36/AW36</f>
        <v>112.72727272727273</v>
      </c>
      <c r="AZ36" s="53">
        <f>MAX(D36:AV36)</f>
        <v>148</v>
      </c>
      <c r="BA36" s="54">
        <f>MIN(D36:AV36)</f>
        <v>79</v>
      </c>
    </row>
    <row r="37" spans="1:53" ht="14.25">
      <c r="A37" s="47">
        <v>36</v>
      </c>
      <c r="B37" s="48" t="s">
        <v>190</v>
      </c>
      <c r="C37" s="49" t="s">
        <v>61</v>
      </c>
      <c r="D37" s="50"/>
      <c r="E37" s="50"/>
      <c r="F37" s="50"/>
      <c r="G37" s="50"/>
      <c r="H37" s="50"/>
      <c r="I37" s="50"/>
      <c r="J37" s="133">
        <v>107</v>
      </c>
      <c r="K37" s="130">
        <v>112</v>
      </c>
      <c r="L37" s="50"/>
      <c r="M37" s="50">
        <v>108</v>
      </c>
      <c r="N37" s="50">
        <v>103</v>
      </c>
      <c r="O37" s="50"/>
      <c r="P37" s="50"/>
      <c r="Q37" s="133"/>
      <c r="R37" s="130">
        <v>127</v>
      </c>
      <c r="S37" s="50">
        <v>151</v>
      </c>
      <c r="T37" s="50">
        <v>104</v>
      </c>
      <c r="U37" s="50">
        <v>125</v>
      </c>
      <c r="V37" s="51">
        <v>105</v>
      </c>
      <c r="W37" s="51">
        <v>102</v>
      </c>
      <c r="X37" s="160">
        <v>94</v>
      </c>
      <c r="Y37" s="53"/>
      <c r="Z37" s="51">
        <v>103</v>
      </c>
      <c r="AA37" s="51">
        <v>132</v>
      </c>
      <c r="AB37" s="51">
        <v>107</v>
      </c>
      <c r="AC37" s="51">
        <v>95</v>
      </c>
      <c r="AD37" s="51">
        <v>114</v>
      </c>
      <c r="AE37" s="160">
        <v>119</v>
      </c>
      <c r="AF37" s="53">
        <v>120</v>
      </c>
      <c r="AG37" s="51">
        <v>139</v>
      </c>
      <c r="AH37" s="51">
        <v>133</v>
      </c>
      <c r="AI37" s="51">
        <v>111</v>
      </c>
      <c r="AJ37" s="51">
        <v>103</v>
      </c>
      <c r="AK37" s="51">
        <v>91</v>
      </c>
      <c r="AL37" s="160">
        <v>97</v>
      </c>
      <c r="AM37" s="53"/>
      <c r="AN37" s="51"/>
      <c r="AO37" s="51"/>
      <c r="AP37" s="51"/>
      <c r="AQ37" s="51"/>
      <c r="AR37" s="51"/>
      <c r="AS37" s="160"/>
      <c r="AT37" s="53"/>
      <c r="AU37" s="51"/>
      <c r="AV37" s="51"/>
      <c r="AW37" s="79">
        <f>COUNTA(D37:AV37)</f>
        <v>24</v>
      </c>
      <c r="AX37" s="51">
        <f>SUM(D37:AV37)</f>
        <v>2702</v>
      </c>
      <c r="AY37" s="52">
        <f>AX37/AW37</f>
        <v>112.58333333333333</v>
      </c>
      <c r="AZ37" s="53">
        <f>MAX(D37:AV37)</f>
        <v>151</v>
      </c>
      <c r="BA37" s="54">
        <f>MIN(D37:AV37)</f>
        <v>91</v>
      </c>
    </row>
    <row r="38" spans="1:53" ht="14.25">
      <c r="A38" s="47">
        <v>37</v>
      </c>
      <c r="B38" s="59" t="s">
        <v>190</v>
      </c>
      <c r="C38" s="56" t="s">
        <v>6</v>
      </c>
      <c r="D38" s="57"/>
      <c r="E38" s="57"/>
      <c r="F38" s="57"/>
      <c r="G38" s="57"/>
      <c r="H38" s="57"/>
      <c r="I38" s="57"/>
      <c r="J38" s="132"/>
      <c r="K38" s="129"/>
      <c r="L38" s="57"/>
      <c r="M38" s="57"/>
      <c r="N38" s="57"/>
      <c r="O38" s="57"/>
      <c r="P38" s="57"/>
      <c r="Q38" s="132"/>
      <c r="R38" s="129"/>
      <c r="S38" s="57"/>
      <c r="T38" s="57"/>
      <c r="U38" s="57"/>
      <c r="V38" s="58"/>
      <c r="W38" s="58"/>
      <c r="X38" s="134"/>
      <c r="Y38" s="124"/>
      <c r="Z38" s="58"/>
      <c r="AA38" s="58"/>
      <c r="AB38" s="58"/>
      <c r="AC38" s="58"/>
      <c r="AD38" s="58"/>
      <c r="AE38" s="134"/>
      <c r="AF38" s="124"/>
      <c r="AG38" s="58"/>
      <c r="AH38" s="58"/>
      <c r="AI38" s="58"/>
      <c r="AJ38" s="58"/>
      <c r="AK38" s="58"/>
      <c r="AL38" s="134">
        <v>111</v>
      </c>
      <c r="AM38" s="124"/>
      <c r="AN38" s="58"/>
      <c r="AO38" s="58"/>
      <c r="AP38" s="58"/>
      <c r="AQ38" s="58"/>
      <c r="AR38" s="58"/>
      <c r="AS38" s="134"/>
      <c r="AT38" s="124"/>
      <c r="AU38" s="58"/>
      <c r="AV38" s="58"/>
      <c r="AW38" s="79">
        <f>COUNTA(D38:AV38)</f>
        <v>1</v>
      </c>
      <c r="AX38" s="51">
        <f>SUM(D38:AV38)</f>
        <v>111</v>
      </c>
      <c r="AY38" s="52">
        <f>AX38/AW38</f>
        <v>111</v>
      </c>
      <c r="AZ38" s="53">
        <f>MAX(D38:AV38)</f>
        <v>111</v>
      </c>
      <c r="BA38" s="54">
        <f>MIN(D38:AV38)</f>
        <v>111</v>
      </c>
    </row>
    <row r="39" spans="1:53" ht="14.25">
      <c r="A39" s="121">
        <v>38</v>
      </c>
      <c r="B39" s="59" t="s">
        <v>313</v>
      </c>
      <c r="C39" s="56" t="s">
        <v>6</v>
      </c>
      <c r="D39" s="57"/>
      <c r="E39" s="57"/>
      <c r="F39" s="57"/>
      <c r="G39" s="57"/>
      <c r="H39" s="57"/>
      <c r="I39" s="57"/>
      <c r="J39" s="132"/>
      <c r="K39" s="129"/>
      <c r="L39" s="57"/>
      <c r="M39" s="57"/>
      <c r="N39" s="57"/>
      <c r="O39" s="57"/>
      <c r="P39" s="57"/>
      <c r="Q39" s="132"/>
      <c r="R39" s="129"/>
      <c r="S39" s="57"/>
      <c r="T39" s="57"/>
      <c r="U39" s="57"/>
      <c r="V39" s="58"/>
      <c r="W39" s="58"/>
      <c r="X39" s="134"/>
      <c r="Y39" s="124"/>
      <c r="Z39" s="58"/>
      <c r="AA39" s="58"/>
      <c r="AB39" s="126"/>
      <c r="AC39" s="58"/>
      <c r="AD39" s="58"/>
      <c r="AE39" s="134"/>
      <c r="AF39" s="124"/>
      <c r="AG39" s="58"/>
      <c r="AH39" s="58">
        <v>136</v>
      </c>
      <c r="AI39" s="58"/>
      <c r="AJ39" s="58">
        <v>86</v>
      </c>
      <c r="AK39" s="58"/>
      <c r="AL39" s="134"/>
      <c r="AM39" s="124"/>
      <c r="AN39" s="58"/>
      <c r="AO39" s="58"/>
      <c r="AP39" s="58"/>
      <c r="AQ39" s="58"/>
      <c r="AR39" s="58"/>
      <c r="AS39" s="134"/>
      <c r="AT39" s="124"/>
      <c r="AU39" s="58"/>
      <c r="AV39" s="58"/>
      <c r="AW39" s="79">
        <f>COUNTA(D39:AV39)</f>
        <v>2</v>
      </c>
      <c r="AX39" s="51">
        <f>SUM(D39:AV39)</f>
        <v>222</v>
      </c>
      <c r="AY39" s="52">
        <f>AX39/AW39</f>
        <v>111</v>
      </c>
      <c r="AZ39" s="53">
        <f>MAX(D39:AV39)</f>
        <v>136</v>
      </c>
      <c r="BA39" s="54">
        <f>MIN(D39:AV39)</f>
        <v>86</v>
      </c>
    </row>
    <row r="40" spans="1:53" ht="14.25">
      <c r="A40" s="47">
        <v>39</v>
      </c>
      <c r="B40" s="48" t="s">
        <v>58</v>
      </c>
      <c r="C40" s="56" t="s">
        <v>6</v>
      </c>
      <c r="D40" s="50"/>
      <c r="E40" s="50"/>
      <c r="F40" s="50"/>
      <c r="G40" s="50"/>
      <c r="H40" s="50"/>
      <c r="I40" s="50"/>
      <c r="J40" s="133">
        <v>113</v>
      </c>
      <c r="K40" s="130">
        <v>104</v>
      </c>
      <c r="L40" s="50"/>
      <c r="M40" s="50"/>
      <c r="N40" s="50"/>
      <c r="O40" s="50"/>
      <c r="P40" s="50"/>
      <c r="Q40" s="133"/>
      <c r="R40" s="130"/>
      <c r="S40" s="50"/>
      <c r="T40" s="50"/>
      <c r="U40" s="50"/>
      <c r="V40" s="51"/>
      <c r="W40" s="51"/>
      <c r="X40" s="160"/>
      <c r="Y40" s="53"/>
      <c r="Z40" s="51"/>
      <c r="AA40" s="51"/>
      <c r="AB40" s="51"/>
      <c r="AC40" s="51"/>
      <c r="AD40" s="51"/>
      <c r="AE40" s="160"/>
      <c r="AF40" s="53"/>
      <c r="AG40" s="51"/>
      <c r="AH40" s="51"/>
      <c r="AI40" s="51"/>
      <c r="AJ40" s="51"/>
      <c r="AK40" s="51"/>
      <c r="AL40" s="160"/>
      <c r="AM40" s="53"/>
      <c r="AN40" s="51"/>
      <c r="AO40" s="51"/>
      <c r="AP40" s="51"/>
      <c r="AQ40" s="51"/>
      <c r="AR40" s="51"/>
      <c r="AS40" s="160"/>
      <c r="AT40" s="53"/>
      <c r="AU40" s="51"/>
      <c r="AV40" s="51"/>
      <c r="AW40" s="79">
        <f>COUNTA(D40:AV40)</f>
        <v>2</v>
      </c>
      <c r="AX40" s="51">
        <f>SUM(D40:AV40)</f>
        <v>217</v>
      </c>
      <c r="AY40" s="52">
        <f>AX40/AW40</f>
        <v>108.5</v>
      </c>
      <c r="AZ40" s="51">
        <f>MAX(D40:AV40)</f>
        <v>113</v>
      </c>
      <c r="BA40" s="54">
        <f>MIN(D40:AV40)</f>
        <v>104</v>
      </c>
    </row>
    <row r="41" spans="1:53" ht="14.25">
      <c r="A41" s="47">
        <v>40</v>
      </c>
      <c r="B41" s="48" t="s">
        <v>151</v>
      </c>
      <c r="C41" s="49" t="s">
        <v>90</v>
      </c>
      <c r="D41" s="50"/>
      <c r="E41" s="50">
        <v>97</v>
      </c>
      <c r="F41" s="50">
        <v>126</v>
      </c>
      <c r="G41" s="50"/>
      <c r="H41" s="50">
        <v>94</v>
      </c>
      <c r="I41" s="50">
        <v>103</v>
      </c>
      <c r="J41" s="133">
        <v>86</v>
      </c>
      <c r="K41" s="130"/>
      <c r="L41" s="50">
        <v>91</v>
      </c>
      <c r="M41" s="50">
        <v>79</v>
      </c>
      <c r="N41" s="50"/>
      <c r="O41" s="50">
        <v>113</v>
      </c>
      <c r="P41" s="50"/>
      <c r="Q41" s="133">
        <v>118</v>
      </c>
      <c r="R41" s="130">
        <v>87</v>
      </c>
      <c r="S41" s="50"/>
      <c r="T41" s="50">
        <v>111</v>
      </c>
      <c r="U41" s="50"/>
      <c r="V41" s="51">
        <v>126</v>
      </c>
      <c r="W41" s="51">
        <v>119</v>
      </c>
      <c r="X41" s="160">
        <v>100</v>
      </c>
      <c r="Y41" s="53"/>
      <c r="Z41" s="51">
        <v>100</v>
      </c>
      <c r="AA41" s="51"/>
      <c r="AB41" s="51">
        <v>127</v>
      </c>
      <c r="AC41" s="51">
        <v>93</v>
      </c>
      <c r="AD41" s="51">
        <v>131</v>
      </c>
      <c r="AE41" s="160">
        <v>83</v>
      </c>
      <c r="AF41" s="53">
        <v>136</v>
      </c>
      <c r="AG41" s="51">
        <v>79</v>
      </c>
      <c r="AH41" s="51">
        <v>163</v>
      </c>
      <c r="AI41" s="51">
        <v>99</v>
      </c>
      <c r="AJ41" s="51"/>
      <c r="AK41" s="51">
        <v>102</v>
      </c>
      <c r="AL41" s="160">
        <v>92</v>
      </c>
      <c r="AM41" s="53"/>
      <c r="AN41" s="51"/>
      <c r="AO41" s="51"/>
      <c r="AP41" s="51"/>
      <c r="AQ41" s="51"/>
      <c r="AR41" s="51"/>
      <c r="AS41" s="160"/>
      <c r="AT41" s="53"/>
      <c r="AU41" s="51"/>
      <c r="AV41" s="51"/>
      <c r="AW41" s="79">
        <f>COUNTA(D41:AV41)</f>
        <v>25</v>
      </c>
      <c r="AX41" s="51">
        <f>SUM(D41:AV41)</f>
        <v>2655</v>
      </c>
      <c r="AY41" s="52">
        <f>AX41/AW41</f>
        <v>106.2</v>
      </c>
      <c r="AZ41" s="51">
        <f>MAX(D41:AV41)</f>
        <v>163</v>
      </c>
      <c r="BA41" s="54">
        <f>MIN(D41:AV41)</f>
        <v>79</v>
      </c>
    </row>
    <row r="42" spans="1:53" ht="14.25">
      <c r="A42" s="121">
        <v>41</v>
      </c>
      <c r="B42" s="59" t="s">
        <v>152</v>
      </c>
      <c r="C42" s="56" t="s">
        <v>90</v>
      </c>
      <c r="D42" s="57">
        <v>96</v>
      </c>
      <c r="E42" s="57">
        <v>83</v>
      </c>
      <c r="F42" s="57"/>
      <c r="G42" s="57">
        <v>90</v>
      </c>
      <c r="H42" s="57"/>
      <c r="I42" s="57">
        <v>87</v>
      </c>
      <c r="J42" s="132">
        <v>107</v>
      </c>
      <c r="K42" s="129">
        <v>109</v>
      </c>
      <c r="L42" s="57">
        <v>105</v>
      </c>
      <c r="M42" s="57"/>
      <c r="N42" s="57">
        <v>97</v>
      </c>
      <c r="O42" s="57"/>
      <c r="P42" s="57">
        <v>102</v>
      </c>
      <c r="Q42" s="132"/>
      <c r="R42" s="129">
        <v>106</v>
      </c>
      <c r="S42" s="57">
        <v>87</v>
      </c>
      <c r="T42" s="57">
        <v>100</v>
      </c>
      <c r="U42" s="57">
        <v>133</v>
      </c>
      <c r="V42" s="58"/>
      <c r="W42" s="58"/>
      <c r="X42" s="134">
        <v>88</v>
      </c>
      <c r="Y42" s="124">
        <v>125</v>
      </c>
      <c r="Z42" s="58"/>
      <c r="AA42" s="58">
        <v>136</v>
      </c>
      <c r="AB42" s="58"/>
      <c r="AC42" s="58"/>
      <c r="AD42" s="58"/>
      <c r="AE42" s="134">
        <v>92</v>
      </c>
      <c r="AF42" s="124">
        <v>97</v>
      </c>
      <c r="AG42" s="58"/>
      <c r="AH42" s="58"/>
      <c r="AI42" s="58"/>
      <c r="AJ42" s="58">
        <v>82</v>
      </c>
      <c r="AK42" s="58">
        <v>82</v>
      </c>
      <c r="AL42" s="134"/>
      <c r="AM42" s="124"/>
      <c r="AN42" s="58"/>
      <c r="AO42" s="58"/>
      <c r="AP42" s="58"/>
      <c r="AQ42" s="58"/>
      <c r="AR42" s="58"/>
      <c r="AS42" s="134"/>
      <c r="AT42" s="124"/>
      <c r="AU42" s="58"/>
      <c r="AV42" s="58"/>
      <c r="AW42" s="79">
        <f>COUNTA(D42:AV42)</f>
        <v>20</v>
      </c>
      <c r="AX42" s="51">
        <f>SUM(D42:AV42)</f>
        <v>2004</v>
      </c>
      <c r="AY42" s="52">
        <f>AX42/AW42</f>
        <v>100.2</v>
      </c>
      <c r="AZ42" s="51">
        <f>MAX(D42:AV42)</f>
        <v>136</v>
      </c>
      <c r="BA42" s="54">
        <f>MIN(D42:AV42)</f>
        <v>82</v>
      </c>
    </row>
    <row r="43" spans="1:53" ht="14.25">
      <c r="A43" s="47">
        <v>42</v>
      </c>
      <c r="B43" s="60" t="s">
        <v>191</v>
      </c>
      <c r="C43" s="49" t="s">
        <v>11</v>
      </c>
      <c r="D43" s="50"/>
      <c r="E43" s="50">
        <v>88</v>
      </c>
      <c r="F43" s="50"/>
      <c r="G43" s="50">
        <v>94</v>
      </c>
      <c r="H43" s="50">
        <v>88</v>
      </c>
      <c r="I43" s="50"/>
      <c r="J43" s="133">
        <v>116</v>
      </c>
      <c r="K43" s="130"/>
      <c r="L43" s="50">
        <v>99</v>
      </c>
      <c r="M43" s="50"/>
      <c r="N43" s="50">
        <v>117</v>
      </c>
      <c r="O43" s="50"/>
      <c r="P43" s="50"/>
      <c r="Q43" s="133"/>
      <c r="R43" s="130"/>
      <c r="S43" s="50"/>
      <c r="T43" s="50"/>
      <c r="U43" s="50"/>
      <c r="V43" s="51"/>
      <c r="W43" s="51"/>
      <c r="X43" s="160"/>
      <c r="Y43" s="53"/>
      <c r="Z43" s="51"/>
      <c r="AA43" s="51"/>
      <c r="AB43" s="51"/>
      <c r="AC43" s="51"/>
      <c r="AD43" s="51"/>
      <c r="AE43" s="160">
        <v>91</v>
      </c>
      <c r="AF43" s="53">
        <v>110</v>
      </c>
      <c r="AG43" s="51"/>
      <c r="AH43" s="51">
        <v>91</v>
      </c>
      <c r="AI43" s="51"/>
      <c r="AJ43" s="51">
        <v>100</v>
      </c>
      <c r="AK43" s="51"/>
      <c r="AL43" s="160"/>
      <c r="AM43" s="53"/>
      <c r="AN43" s="51"/>
      <c r="AO43" s="51"/>
      <c r="AP43" s="51"/>
      <c r="AQ43" s="51"/>
      <c r="AR43" s="51"/>
      <c r="AS43" s="160"/>
      <c r="AT43" s="53"/>
      <c r="AU43" s="51"/>
      <c r="AV43" s="51"/>
      <c r="AW43" s="79">
        <f>COUNTA(D43:AV43)</f>
        <v>10</v>
      </c>
      <c r="AX43" s="51">
        <f>SUM(D43:AV43)</f>
        <v>994</v>
      </c>
      <c r="AY43" s="52">
        <f>AX43/AW43</f>
        <v>99.4</v>
      </c>
      <c r="AZ43" s="51">
        <f>MAX(D43:AV43)</f>
        <v>117</v>
      </c>
      <c r="BA43" s="54">
        <f>MIN(D43:AV43)</f>
        <v>88</v>
      </c>
    </row>
    <row r="44" spans="1:53" ht="14.25">
      <c r="A44" s="47">
        <v>43</v>
      </c>
      <c r="B44" s="48" t="s">
        <v>64</v>
      </c>
      <c r="C44" s="49" t="s">
        <v>61</v>
      </c>
      <c r="D44" s="50"/>
      <c r="E44" s="50"/>
      <c r="F44" s="50"/>
      <c r="G44" s="50"/>
      <c r="H44" s="50"/>
      <c r="I44" s="50"/>
      <c r="J44" s="133"/>
      <c r="K44" s="130"/>
      <c r="L44" s="50"/>
      <c r="M44" s="50"/>
      <c r="N44" s="50"/>
      <c r="O44" s="50"/>
      <c r="P44" s="50">
        <v>100</v>
      </c>
      <c r="Q44" s="133">
        <v>97</v>
      </c>
      <c r="R44" s="130"/>
      <c r="S44" s="50"/>
      <c r="T44" s="50"/>
      <c r="U44" s="50"/>
      <c r="V44" s="51"/>
      <c r="W44" s="51"/>
      <c r="X44" s="160"/>
      <c r="Y44" s="53"/>
      <c r="Z44" s="51"/>
      <c r="AA44" s="51"/>
      <c r="AB44" s="51"/>
      <c r="AC44" s="51"/>
      <c r="AD44" s="51"/>
      <c r="AE44" s="160"/>
      <c r="AF44" s="53"/>
      <c r="AG44" s="51"/>
      <c r="AH44" s="51"/>
      <c r="AI44" s="51"/>
      <c r="AJ44" s="51"/>
      <c r="AK44" s="51"/>
      <c r="AL44" s="160"/>
      <c r="AM44" s="53"/>
      <c r="AN44" s="51"/>
      <c r="AO44" s="51"/>
      <c r="AP44" s="51"/>
      <c r="AQ44" s="51"/>
      <c r="AR44" s="51"/>
      <c r="AS44" s="160"/>
      <c r="AT44" s="53"/>
      <c r="AU44" s="51"/>
      <c r="AV44" s="51"/>
      <c r="AW44" s="79">
        <f>COUNTA(D44:AV44)</f>
        <v>2</v>
      </c>
      <c r="AX44" s="51">
        <f>SUM(D44:AV44)</f>
        <v>197</v>
      </c>
      <c r="AY44" s="52">
        <f>AX44/AW44</f>
        <v>98.5</v>
      </c>
      <c r="AZ44" s="53">
        <f>MAX(D44:AV44)</f>
        <v>100</v>
      </c>
      <c r="BA44" s="54">
        <f>MIN(D44:AV44)</f>
        <v>97</v>
      </c>
    </row>
    <row r="45" spans="1:53" ht="14.25">
      <c r="A45" s="121">
        <v>44</v>
      </c>
      <c r="B45" s="48" t="s">
        <v>150</v>
      </c>
      <c r="C45" s="49" t="s">
        <v>6</v>
      </c>
      <c r="D45" s="50">
        <v>90</v>
      </c>
      <c r="E45" s="50">
        <v>111</v>
      </c>
      <c r="F45" s="50">
        <v>72</v>
      </c>
      <c r="G45" s="50"/>
      <c r="H45" s="50">
        <v>93</v>
      </c>
      <c r="I45" s="50">
        <v>67</v>
      </c>
      <c r="J45" s="133"/>
      <c r="K45" s="130">
        <v>101</v>
      </c>
      <c r="L45" s="50"/>
      <c r="M45" s="50">
        <v>99</v>
      </c>
      <c r="N45" s="50">
        <v>80</v>
      </c>
      <c r="O45" s="50"/>
      <c r="P45" s="50"/>
      <c r="Q45" s="133"/>
      <c r="R45" s="130"/>
      <c r="S45" s="50"/>
      <c r="T45" s="50"/>
      <c r="U45" s="50"/>
      <c r="V45" s="51"/>
      <c r="W45" s="51">
        <v>102</v>
      </c>
      <c r="X45" s="160">
        <v>78</v>
      </c>
      <c r="Y45" s="53">
        <v>110</v>
      </c>
      <c r="Z45" s="51">
        <v>98</v>
      </c>
      <c r="AA45" s="51">
        <v>110</v>
      </c>
      <c r="AB45" s="51">
        <v>131</v>
      </c>
      <c r="AC45" s="51">
        <v>97</v>
      </c>
      <c r="AD45" s="51"/>
      <c r="AE45" s="160"/>
      <c r="AF45" s="53"/>
      <c r="AG45" s="51"/>
      <c r="AH45" s="51"/>
      <c r="AI45" s="51"/>
      <c r="AJ45" s="51"/>
      <c r="AK45" s="51"/>
      <c r="AL45" s="160"/>
      <c r="AM45" s="53"/>
      <c r="AN45" s="51"/>
      <c r="AO45" s="51"/>
      <c r="AP45" s="51"/>
      <c r="AQ45" s="51"/>
      <c r="AR45" s="51"/>
      <c r="AS45" s="160"/>
      <c r="AT45" s="53"/>
      <c r="AU45" s="51"/>
      <c r="AV45" s="51"/>
      <c r="AW45" s="79">
        <f>COUNTA(D45:AV45)</f>
        <v>15</v>
      </c>
      <c r="AX45" s="51">
        <f>SUM(D45:AV45)</f>
        <v>1439</v>
      </c>
      <c r="AY45" s="52">
        <f>AX45/AW45</f>
        <v>95.933333333333337</v>
      </c>
      <c r="AZ45" s="53">
        <f>MAX(D45:AV45)</f>
        <v>131</v>
      </c>
      <c r="BA45" s="54">
        <f>MIN(D45:AV45)</f>
        <v>67</v>
      </c>
    </row>
    <row r="46" spans="1:53" ht="14.25">
      <c r="A46" s="47">
        <v>45</v>
      </c>
      <c r="B46" s="48" t="s">
        <v>249</v>
      </c>
      <c r="C46" s="56" t="s">
        <v>6</v>
      </c>
      <c r="D46" s="50"/>
      <c r="E46" s="50"/>
      <c r="F46" s="50"/>
      <c r="G46" s="50"/>
      <c r="H46" s="50"/>
      <c r="I46" s="50"/>
      <c r="J46" s="133"/>
      <c r="K46" s="130"/>
      <c r="L46" s="50"/>
      <c r="M46" s="50"/>
      <c r="N46" s="50"/>
      <c r="O46" s="50"/>
      <c r="P46" s="50"/>
      <c r="Q46" s="133"/>
      <c r="R46" s="130"/>
      <c r="S46" s="50"/>
      <c r="T46" s="50"/>
      <c r="U46" s="50"/>
      <c r="V46" s="51"/>
      <c r="W46" s="51"/>
      <c r="X46" s="160"/>
      <c r="Y46" s="53">
        <v>97</v>
      </c>
      <c r="Z46" s="51">
        <v>73</v>
      </c>
      <c r="AA46" s="51"/>
      <c r="AB46" s="51"/>
      <c r="AC46" s="51"/>
      <c r="AD46" s="51"/>
      <c r="AE46" s="160"/>
      <c r="AF46" s="53"/>
      <c r="AG46" s="51"/>
      <c r="AH46" s="51"/>
      <c r="AI46" s="51"/>
      <c r="AJ46" s="51"/>
      <c r="AK46" s="51"/>
      <c r="AL46" s="160"/>
      <c r="AM46" s="53"/>
      <c r="AN46" s="51"/>
      <c r="AO46" s="51"/>
      <c r="AP46" s="51"/>
      <c r="AQ46" s="51"/>
      <c r="AR46" s="51"/>
      <c r="AS46" s="160"/>
      <c r="AT46" s="53"/>
      <c r="AU46" s="51"/>
      <c r="AV46" s="51"/>
      <c r="AW46" s="79">
        <f>COUNTA(D46:AV46)</f>
        <v>2</v>
      </c>
      <c r="AX46" s="51">
        <f>SUM(D46:AV46)</f>
        <v>170</v>
      </c>
      <c r="AY46" s="52">
        <f>AX46/AW46</f>
        <v>85</v>
      </c>
      <c r="AZ46" s="53">
        <f>MAX(D46:AV46)</f>
        <v>97</v>
      </c>
      <c r="BA46" s="54">
        <f>MIN(D46:AV46)</f>
        <v>73</v>
      </c>
    </row>
    <row r="47" spans="1:53" ht="14.25">
      <c r="A47" s="121">
        <v>46</v>
      </c>
      <c r="B47" s="59" t="s">
        <v>148</v>
      </c>
      <c r="C47" s="56" t="s">
        <v>61</v>
      </c>
      <c r="D47" s="57">
        <v>81</v>
      </c>
      <c r="E47" s="57">
        <v>85</v>
      </c>
      <c r="F47" s="57"/>
      <c r="G47" s="57"/>
      <c r="H47" s="57"/>
      <c r="I47" s="57"/>
      <c r="J47" s="132"/>
      <c r="K47" s="129"/>
      <c r="L47" s="57"/>
      <c r="M47" s="57"/>
      <c r="N47" s="57"/>
      <c r="O47" s="57"/>
      <c r="P47" s="57"/>
      <c r="Q47" s="132"/>
      <c r="R47" s="129"/>
      <c r="S47" s="57"/>
      <c r="T47" s="57"/>
      <c r="U47" s="57"/>
      <c r="V47" s="58"/>
      <c r="W47" s="58"/>
      <c r="X47" s="134"/>
      <c r="Y47" s="124"/>
      <c r="Z47" s="58"/>
      <c r="AA47" s="58"/>
      <c r="AB47" s="58"/>
      <c r="AC47" s="58"/>
      <c r="AD47" s="58"/>
      <c r="AE47" s="134"/>
      <c r="AF47" s="124"/>
      <c r="AG47" s="58"/>
      <c r="AH47" s="58"/>
      <c r="AI47" s="58"/>
      <c r="AJ47" s="58"/>
      <c r="AK47" s="58"/>
      <c r="AL47" s="134"/>
      <c r="AM47" s="124"/>
      <c r="AN47" s="58"/>
      <c r="AO47" s="58"/>
      <c r="AP47" s="58"/>
      <c r="AQ47" s="58"/>
      <c r="AR47" s="58"/>
      <c r="AS47" s="134"/>
      <c r="AT47" s="124"/>
      <c r="AU47" s="58"/>
      <c r="AV47" s="58"/>
      <c r="AW47" s="122">
        <f>COUNTA(D47:AV47)</f>
        <v>2</v>
      </c>
      <c r="AX47" s="58">
        <f>SUM(D47:AV47)</f>
        <v>166</v>
      </c>
      <c r="AY47" s="123">
        <f>AX47/AW47</f>
        <v>83</v>
      </c>
      <c r="AZ47" s="124">
        <f>MAX(D47:AV47)</f>
        <v>85</v>
      </c>
      <c r="BA47" s="125">
        <f>MIN(D47:AV47)</f>
        <v>81</v>
      </c>
    </row>
    <row r="48" spans="1:53" ht="14.25">
      <c r="A48" s="121">
        <v>47</v>
      </c>
      <c r="B48" s="127" t="s">
        <v>222</v>
      </c>
      <c r="C48" s="56" t="s">
        <v>61</v>
      </c>
      <c r="D48" s="57"/>
      <c r="E48" s="57"/>
      <c r="F48" s="57"/>
      <c r="G48" s="57"/>
      <c r="H48" s="57"/>
      <c r="I48" s="57"/>
      <c r="J48" s="132"/>
      <c r="K48" s="129"/>
      <c r="L48" s="57"/>
      <c r="M48" s="57"/>
      <c r="N48" s="57"/>
      <c r="O48" s="57"/>
      <c r="P48" s="57">
        <v>78</v>
      </c>
      <c r="Q48" s="132"/>
      <c r="R48" s="129"/>
      <c r="S48" s="57"/>
      <c r="T48" s="57"/>
      <c r="U48" s="57"/>
      <c r="V48" s="58"/>
      <c r="W48" s="58"/>
      <c r="X48" s="134"/>
      <c r="Y48" s="124"/>
      <c r="Z48" s="58"/>
      <c r="AA48" s="58"/>
      <c r="AB48" s="58"/>
      <c r="AC48" s="58"/>
      <c r="AD48" s="58"/>
      <c r="AE48" s="134"/>
      <c r="AF48" s="124"/>
      <c r="AG48" s="58"/>
      <c r="AH48" s="58"/>
      <c r="AI48" s="58"/>
      <c r="AJ48" s="58"/>
      <c r="AK48" s="58"/>
      <c r="AL48" s="134"/>
      <c r="AM48" s="124"/>
      <c r="AN48" s="58"/>
      <c r="AO48" s="58"/>
      <c r="AP48" s="58"/>
      <c r="AQ48" s="58"/>
      <c r="AR48" s="58"/>
      <c r="AS48" s="134"/>
      <c r="AT48" s="124"/>
      <c r="AU48" s="58"/>
      <c r="AV48" s="58"/>
      <c r="AW48" s="122">
        <f>COUNTA(D48:AV48)</f>
        <v>1</v>
      </c>
      <c r="AX48" s="58">
        <f>SUM(D48:AV48)</f>
        <v>78</v>
      </c>
      <c r="AY48" s="123">
        <f>AX48/AW48</f>
        <v>78</v>
      </c>
      <c r="AZ48" s="124">
        <f>MAX(D48:AV48)</f>
        <v>78</v>
      </c>
      <c r="BA48" s="125">
        <f>MIN(D48:AV48)</f>
        <v>78</v>
      </c>
    </row>
    <row r="49" spans="1:53" ht="15" thickBot="1">
      <c r="A49" s="161">
        <v>48</v>
      </c>
      <c r="B49" s="162" t="s">
        <v>250</v>
      </c>
      <c r="C49" s="163" t="s">
        <v>61</v>
      </c>
      <c r="D49" s="164"/>
      <c r="E49" s="164"/>
      <c r="F49" s="164"/>
      <c r="G49" s="164"/>
      <c r="H49" s="164"/>
      <c r="I49" s="164"/>
      <c r="J49" s="165"/>
      <c r="K49" s="166"/>
      <c r="L49" s="164"/>
      <c r="M49" s="164"/>
      <c r="N49" s="164"/>
      <c r="O49" s="164"/>
      <c r="P49" s="164"/>
      <c r="Q49" s="165"/>
      <c r="R49" s="166"/>
      <c r="S49" s="164"/>
      <c r="T49" s="164"/>
      <c r="U49" s="164"/>
      <c r="V49" s="167"/>
      <c r="W49" s="167"/>
      <c r="X49" s="175"/>
      <c r="Y49" s="173">
        <v>56</v>
      </c>
      <c r="Z49" s="167"/>
      <c r="AA49" s="167"/>
      <c r="AB49" s="167"/>
      <c r="AC49" s="167"/>
      <c r="AD49" s="167"/>
      <c r="AE49" s="175"/>
      <c r="AF49" s="173"/>
      <c r="AG49" s="167"/>
      <c r="AH49" s="167"/>
      <c r="AI49" s="167"/>
      <c r="AJ49" s="167"/>
      <c r="AK49" s="167"/>
      <c r="AL49" s="175"/>
      <c r="AM49" s="173"/>
      <c r="AN49" s="167"/>
      <c r="AO49" s="167"/>
      <c r="AP49" s="167"/>
      <c r="AQ49" s="167"/>
      <c r="AR49" s="167"/>
      <c r="AS49" s="175"/>
      <c r="AT49" s="173"/>
      <c r="AU49" s="167"/>
      <c r="AV49" s="167"/>
      <c r="AW49" s="168">
        <f>COUNTA(D49:AV49)</f>
        <v>1</v>
      </c>
      <c r="AX49" s="167">
        <f>SUM(D49:AV49)</f>
        <v>56</v>
      </c>
      <c r="AY49" s="169">
        <f>AX49/AW49</f>
        <v>56</v>
      </c>
      <c r="AZ49" s="173">
        <f>MAX(D49:AV49)</f>
        <v>56</v>
      </c>
      <c r="BA49" s="170">
        <f>MIN(D49:AV49)</f>
        <v>56</v>
      </c>
    </row>
    <row r="50" spans="1:53" ht="13.5" thickTop="1"/>
  </sheetData>
  <autoFilter ref="A1:BA49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showButton="0"/>
    <filterColumn colId="49" showButton="0"/>
    <filterColumn colId="50" showButton="0"/>
    <filterColumn colId="51" showButton="0"/>
  </autoFilter>
  <sortState ref="B3:BA49">
    <sortCondition descending="1" ref="AY3:AY49"/>
  </sortState>
  <mergeCells count="4">
    <mergeCell ref="A1:A2"/>
    <mergeCell ref="B1:B2"/>
    <mergeCell ref="C1:C2"/>
    <mergeCell ref="D1:BA1"/>
  </mergeCells>
  <conditionalFormatting sqref="AX3:BA49 B3:C49 B1:C1 D1:D2 E2:BA2">
    <cfRule type="cellIs" dxfId="3" priority="4" stopIfTrue="1" operator="equal">
      <formula>0</formula>
    </cfRule>
  </conditionalFormatting>
  <conditionalFormatting sqref="D44:AV48 D38:AV39 AW37:AW49 AW3:AW14 D13:AV14 D3:AV11 D15:AW36">
    <cfRule type="cellIs" dxfId="2" priority="3" stopIfTrue="1" operator="greaterThanOrEqual">
      <formula>200</formula>
    </cfRule>
  </conditionalFormatting>
  <conditionalFormatting sqref="D3:AV49">
    <cfRule type="cellIs" dxfId="1" priority="2" operator="greaterThan">
      <formula>199</formula>
    </cfRule>
  </conditionalFormatting>
  <conditionalFormatting sqref="D3:AV49">
    <cfRule type="cellIs" dxfId="0" priority="1" stopIfTrue="1" operator="greaterThan">
      <formula>200</formula>
    </cfRule>
  </conditionalFormatting>
  <printOptions verticalCentered="1"/>
  <pageMargins left="0.19685039370078741" right="0" top="0.39370078740157483" bottom="0.19685039370078741" header="0.31496062992125984" footer="0.31496062992125984"/>
  <pageSetup paperSize="9" scale="81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2016-12-28T18:42:37Z</cp:lastPrinted>
  <dcterms:created xsi:type="dcterms:W3CDTF">2014-10-30T15:37:10Z</dcterms:created>
  <dcterms:modified xsi:type="dcterms:W3CDTF">2016-12-28T18:44:06Z</dcterms:modified>
</cp:coreProperties>
</file>