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320" windowHeight="12120" activeTab="1"/>
  </bookViews>
  <sheets>
    <sheet name="družstva" sheetId="2" r:id="rId1"/>
    <sheet name="vzájemné zápasy" sheetId="5" r:id="rId2"/>
    <sheet name="jednotlivci" sheetId="6" r:id="rId3"/>
  </sheets>
  <definedNames>
    <definedName name="_xlnm._FilterDatabase" localSheetId="0" hidden="1">družstva!$B$3:$BP$10</definedName>
    <definedName name="_xlnm._FilterDatabase" localSheetId="2" hidden="1">jednotlivci!$A$1:$BO$54</definedName>
  </definedNames>
  <calcPr calcId="124519"/>
</workbook>
</file>

<file path=xl/calcChain.xml><?xml version="1.0" encoding="utf-8"?>
<calcChain xmlns="http://schemas.openxmlformats.org/spreadsheetml/2006/main">
  <c r="BO3" i="6"/>
  <c r="BN3"/>
  <c r="BL3"/>
  <c r="BM3" s="1"/>
  <c r="BK3"/>
  <c r="BO54"/>
  <c r="BN54"/>
  <c r="BL54"/>
  <c r="BK54"/>
  <c r="BO39"/>
  <c r="BN39"/>
  <c r="BL39"/>
  <c r="BK39"/>
  <c r="BO21"/>
  <c r="BN21"/>
  <c r="BL21"/>
  <c r="BK21"/>
  <c r="BO38"/>
  <c r="BN38"/>
  <c r="BL38"/>
  <c r="BK38"/>
  <c r="BO32"/>
  <c r="BN32"/>
  <c r="BL32"/>
  <c r="BK32"/>
  <c r="BO43"/>
  <c r="BN43"/>
  <c r="BL43"/>
  <c r="BK43"/>
  <c r="BK4"/>
  <c r="BJ3" i="2"/>
  <c r="BK13" i="6"/>
  <c r="BK5"/>
  <c r="BO36"/>
  <c r="BN36"/>
  <c r="BL36"/>
  <c r="BK36"/>
  <c r="BM54" l="1"/>
  <c r="BM39"/>
  <c r="BM21"/>
  <c r="BM38"/>
  <c r="BM43"/>
  <c r="BM32"/>
  <c r="BM36"/>
  <c r="BO53"/>
  <c r="BN53"/>
  <c r="BL53"/>
  <c r="BK53"/>
  <c r="BO42"/>
  <c r="BN42"/>
  <c r="BL42"/>
  <c r="BK42"/>
  <c r="BL4"/>
  <c r="BN4"/>
  <c r="BO4"/>
  <c r="BO20"/>
  <c r="BN20"/>
  <c r="BL20"/>
  <c r="BK20"/>
  <c r="BO16"/>
  <c r="BN16"/>
  <c r="BL16"/>
  <c r="BK16"/>
  <c r="BO47"/>
  <c r="BN47"/>
  <c r="BL47"/>
  <c r="BK47"/>
  <c r="BO46"/>
  <c r="BN46"/>
  <c r="BL46"/>
  <c r="BK46"/>
  <c r="BO29"/>
  <c r="BN29"/>
  <c r="BL29"/>
  <c r="BK29"/>
  <c r="BO35"/>
  <c r="BN35"/>
  <c r="BL35"/>
  <c r="BK35"/>
  <c r="BO52"/>
  <c r="BN52"/>
  <c r="BL52"/>
  <c r="BK52"/>
  <c r="BO9"/>
  <c r="BN9"/>
  <c r="BL9"/>
  <c r="BK9"/>
  <c r="BO48"/>
  <c r="BN48"/>
  <c r="BL48"/>
  <c r="BK48"/>
  <c r="BO41"/>
  <c r="BN41"/>
  <c r="BL41"/>
  <c r="BK41"/>
  <c r="BO37"/>
  <c r="BN37"/>
  <c r="BL37"/>
  <c r="BK37"/>
  <c r="BO40"/>
  <c r="BN40"/>
  <c r="BL40"/>
  <c r="BK40"/>
  <c r="BO45"/>
  <c r="BN45"/>
  <c r="BL45"/>
  <c r="BK45"/>
  <c r="BO49"/>
  <c r="BN49"/>
  <c r="BL49"/>
  <c r="BK49"/>
  <c r="BO30"/>
  <c r="BN30"/>
  <c r="BL30"/>
  <c r="BK30"/>
  <c r="BO50"/>
  <c r="BN50"/>
  <c r="BL50"/>
  <c r="BK50"/>
  <c r="BO34"/>
  <c r="BN34"/>
  <c r="BL34"/>
  <c r="BK34"/>
  <c r="BO24"/>
  <c r="BN24"/>
  <c r="BL24"/>
  <c r="BK24"/>
  <c r="BO17"/>
  <c r="BN17"/>
  <c r="BL17"/>
  <c r="BK17"/>
  <c r="BO31"/>
  <c r="BN31"/>
  <c r="BL31"/>
  <c r="BK31"/>
  <c r="BO33"/>
  <c r="BN33"/>
  <c r="BL33"/>
  <c r="BK33"/>
  <c r="BO19"/>
  <c r="BN19"/>
  <c r="BL19"/>
  <c r="BK19"/>
  <c r="BO23"/>
  <c r="BN23"/>
  <c r="BL23"/>
  <c r="BK23"/>
  <c r="BO22"/>
  <c r="BN22"/>
  <c r="BL22"/>
  <c r="BK22"/>
  <c r="BO25"/>
  <c r="BN25"/>
  <c r="BL25"/>
  <c r="BK25"/>
  <c r="BO28"/>
  <c r="BN28"/>
  <c r="BL28"/>
  <c r="BK28"/>
  <c r="BO51"/>
  <c r="BN51"/>
  <c r="BL51"/>
  <c r="BK51"/>
  <c r="BO26"/>
  <c r="BN26"/>
  <c r="BL26"/>
  <c r="BK26"/>
  <c r="BO15"/>
  <c r="BN15"/>
  <c r="BL15"/>
  <c r="BK15"/>
  <c r="BO27"/>
  <c r="BN27"/>
  <c r="BL27"/>
  <c r="BK27"/>
  <c r="BO12"/>
  <c r="BN12"/>
  <c r="BL12"/>
  <c r="BK12"/>
  <c r="BO44"/>
  <c r="BN44"/>
  <c r="BL44"/>
  <c r="BK44"/>
  <c r="BO18"/>
  <c r="BN18"/>
  <c r="BL18"/>
  <c r="BK18"/>
  <c r="BO14"/>
  <c r="BN14"/>
  <c r="BL14"/>
  <c r="BK14"/>
  <c r="BO11"/>
  <c r="BN11"/>
  <c r="BL11"/>
  <c r="BK11"/>
  <c r="BO13"/>
  <c r="BN13"/>
  <c r="BL13"/>
  <c r="BO5"/>
  <c r="BN5"/>
  <c r="BL5"/>
  <c r="BO7"/>
  <c r="BN7"/>
  <c r="BL7"/>
  <c r="BK7"/>
  <c r="BO8"/>
  <c r="BN8"/>
  <c r="BL8"/>
  <c r="BK8"/>
  <c r="BO6"/>
  <c r="BN6"/>
  <c r="BL6"/>
  <c r="BK6"/>
  <c r="BO10"/>
  <c r="BN10"/>
  <c r="BL10"/>
  <c r="BK10"/>
  <c r="BM53" l="1"/>
  <c r="BM4"/>
  <c r="BM5"/>
  <c r="BM18"/>
  <c r="BM23"/>
  <c r="BM33"/>
  <c r="BM34"/>
  <c r="BM30"/>
  <c r="BM42"/>
  <c r="BM45"/>
  <c r="BM48"/>
  <c r="BM51"/>
  <c r="BM6"/>
  <c r="BM37"/>
  <c r="BM27"/>
  <c r="BM35"/>
  <c r="BM52"/>
  <c r="BM17"/>
  <c r="BM13"/>
  <c r="BM15"/>
  <c r="BM12"/>
  <c r="BM46"/>
  <c r="BM16"/>
  <c r="BM8"/>
  <c r="BM10"/>
  <c r="BM11"/>
  <c r="BM20"/>
  <c r="BM25"/>
  <c r="BM7"/>
  <c r="BM29"/>
  <c r="BM47"/>
  <c r="BM14"/>
  <c r="BM44"/>
  <c r="BM26"/>
  <c r="BM28"/>
  <c r="BM22"/>
  <c r="BM19"/>
  <c r="BM31"/>
  <c r="BM24"/>
  <c r="BM50"/>
  <c r="BM49"/>
  <c r="BM40"/>
  <c r="BM41"/>
  <c r="BM9"/>
  <c r="BP9" i="2"/>
  <c r="BJ9"/>
  <c r="BO9" s="1"/>
  <c r="BK9"/>
  <c r="BP4"/>
  <c r="BK4"/>
  <c r="BJ4"/>
  <c r="BO4" s="1"/>
  <c r="BN11"/>
  <c r="BM11"/>
  <c r="BK6"/>
  <c r="BP6"/>
  <c r="BP7"/>
  <c r="BP10"/>
  <c r="BP8"/>
  <c r="BP5"/>
  <c r="BP3"/>
  <c r="BL9" l="1"/>
  <c r="BL4"/>
  <c r="BK5"/>
  <c r="BJ5"/>
  <c r="BO5" s="1"/>
  <c r="BK10"/>
  <c r="BJ10"/>
  <c r="BO10" s="1"/>
  <c r="BK7"/>
  <c r="BJ7"/>
  <c r="BO7" s="1"/>
  <c r="BK8"/>
  <c r="BJ8"/>
  <c r="BJ6"/>
  <c r="BO6" s="1"/>
  <c r="BK3"/>
  <c r="BO3"/>
  <c r="BL8" l="1"/>
  <c r="BL5"/>
  <c r="BL7"/>
  <c r="BL6"/>
  <c r="BO8"/>
  <c r="BO11" s="1"/>
  <c r="BP11" s="1"/>
  <c r="BJ11"/>
  <c r="BL3"/>
  <c r="BL10"/>
</calcChain>
</file>

<file path=xl/sharedStrings.xml><?xml version="1.0" encoding="utf-8"?>
<sst xmlns="http://schemas.openxmlformats.org/spreadsheetml/2006/main" count="1257" uniqueCount="389">
  <si>
    <t>začátek zápasu</t>
  </si>
  <si>
    <t>dráha č.1</t>
  </si>
  <si>
    <t>dráha č.2</t>
  </si>
  <si>
    <t>dráha č.3</t>
  </si>
  <si>
    <t>dráha č.4</t>
  </si>
  <si>
    <t>zápas č.1</t>
  </si>
  <si>
    <t>Lazaři</t>
  </si>
  <si>
    <t>zápas č.2</t>
  </si>
  <si>
    <t>Tak určitě</t>
  </si>
  <si>
    <t>zápas č.3</t>
  </si>
  <si>
    <t>zápas č.4</t>
  </si>
  <si>
    <t>Sluníčka</t>
  </si>
  <si>
    <t>zápas č.5</t>
  </si>
  <si>
    <t>zápas č.6</t>
  </si>
  <si>
    <t>zápas č.7</t>
  </si>
  <si>
    <t>zápas č.8</t>
  </si>
  <si>
    <t>zápas č.9</t>
  </si>
  <si>
    <t>zápas č.10</t>
  </si>
  <si>
    <t>zápas č.11</t>
  </si>
  <si>
    <t>zápas č.12</t>
  </si>
  <si>
    <t>zápas č.13</t>
  </si>
  <si>
    <t>zápas č.14</t>
  </si>
  <si>
    <t>zápas č.15</t>
  </si>
  <si>
    <t>pořadí</t>
  </si>
  <si>
    <t>JBL - celkové výsledky družstev</t>
  </si>
  <si>
    <t>odehrané zápasy</t>
  </si>
  <si>
    <t>sražených kuželek</t>
  </si>
  <si>
    <t>průměr</t>
  </si>
  <si>
    <t>výhry</t>
  </si>
  <si>
    <t>remízy</t>
  </si>
  <si>
    <t>prohry</t>
  </si>
  <si>
    <t>body</t>
  </si>
  <si>
    <t>1.</t>
  </si>
  <si>
    <t>2.</t>
  </si>
  <si>
    <t>TAK URČITĚ</t>
  </si>
  <si>
    <t>3.</t>
  </si>
  <si>
    <t>4.</t>
  </si>
  <si>
    <t>5.</t>
  </si>
  <si>
    <t>6.</t>
  </si>
  <si>
    <t>LAZAŘI</t>
  </si>
  <si>
    <t>SLUNÍČKA</t>
  </si>
  <si>
    <t>TABULKA JEDNOTLIVCI</t>
  </si>
  <si>
    <t>TEAM</t>
  </si>
  <si>
    <t>počet her</t>
  </si>
  <si>
    <t>součet</t>
  </si>
  <si>
    <t>max. hra</t>
  </si>
  <si>
    <t>min. hra</t>
  </si>
  <si>
    <t>Roman</t>
  </si>
  <si>
    <t>Radek</t>
  </si>
  <si>
    <t>Aleš</t>
  </si>
  <si>
    <t>Víťa</t>
  </si>
  <si>
    <t>Bohouš</t>
  </si>
  <si>
    <t>Vaska</t>
  </si>
  <si>
    <t>Rambi</t>
  </si>
  <si>
    <t>Renata</t>
  </si>
  <si>
    <t>Francois</t>
  </si>
  <si>
    <t>XVI. ročník - JBL družstev - celkové výsledky jednotlivců</t>
  </si>
  <si>
    <t>Johann´s</t>
  </si>
  <si>
    <t>Andrew</t>
  </si>
  <si>
    <t>Luděk</t>
  </si>
  <si>
    <t>Břéťa</t>
  </si>
  <si>
    <t>Lemplíci</t>
  </si>
  <si>
    <t>Míša</t>
  </si>
  <si>
    <t>Paži</t>
  </si>
  <si>
    <t>Denísek</t>
  </si>
  <si>
    <t>OK team</t>
  </si>
  <si>
    <t>Karlos</t>
  </si>
  <si>
    <t>Michal</t>
  </si>
  <si>
    <t>Nemesis</t>
  </si>
  <si>
    <t>Bizon</t>
  </si>
  <si>
    <t>Ady</t>
  </si>
  <si>
    <t>Lenička</t>
  </si>
  <si>
    <t>Renča</t>
  </si>
  <si>
    <t>Lord</t>
  </si>
  <si>
    <t>JOHANN´S</t>
  </si>
  <si>
    <t>OK TEAM</t>
  </si>
  <si>
    <t>NEMESIS</t>
  </si>
  <si>
    <t>7.</t>
  </si>
  <si>
    <t>zápas č.16</t>
  </si>
  <si>
    <t>zápas č.17</t>
  </si>
  <si>
    <t>zápas č.18</t>
  </si>
  <si>
    <t>zápas č.19</t>
  </si>
  <si>
    <t>zápas č.20</t>
  </si>
  <si>
    <t>zápas č.21</t>
  </si>
  <si>
    <t>8.</t>
  </si>
  <si>
    <t>ZÁPASY - 17. ročník - 2016/2017</t>
  </si>
  <si>
    <r>
      <t xml:space="preserve">    </t>
    </r>
    <r>
      <rPr>
        <b/>
        <sz val="14"/>
        <color indexed="8"/>
        <rFont val="Arial"/>
        <family val="2"/>
        <charset val="238"/>
      </rPr>
      <t>ROZLOSOVÁNÍ  -  JIHLAVSKÁ BOWLINGOVÁ LIGA DRUŽSTEV                          podzim 2016/ jaro 2017</t>
    </r>
  </si>
  <si>
    <t>1. Hrací den   17.10.2016  v 18:00</t>
  </si>
  <si>
    <t>Stavebníčci</t>
  </si>
  <si>
    <t>zápas č. 22</t>
  </si>
  <si>
    <t>2. Hrací den   31.10.2016  v 18:00</t>
  </si>
  <si>
    <t>zápas č.23</t>
  </si>
  <si>
    <t>zápas č.24</t>
  </si>
  <si>
    <t>zápas č.25</t>
  </si>
  <si>
    <t>zápas č.26</t>
  </si>
  <si>
    <t>zápas č.27</t>
  </si>
  <si>
    <t>zápas č.28</t>
  </si>
  <si>
    <t>konec 1. kolo</t>
  </si>
  <si>
    <t>D</t>
  </si>
  <si>
    <t>E</t>
  </si>
  <si>
    <t>F</t>
  </si>
  <si>
    <t>G</t>
  </si>
  <si>
    <t>H</t>
  </si>
  <si>
    <t>B</t>
  </si>
  <si>
    <t>C</t>
  </si>
  <si>
    <t>A</t>
  </si>
  <si>
    <t>Další hrací dny:</t>
  </si>
  <si>
    <t>27.2.</t>
  </si>
  <si>
    <t>13.3.</t>
  </si>
  <si>
    <t>27.3.</t>
  </si>
  <si>
    <t>10.4.</t>
  </si>
  <si>
    <t>24.4.</t>
  </si>
  <si>
    <t>8.5.</t>
  </si>
  <si>
    <t>15.5.</t>
  </si>
  <si>
    <t xml:space="preserve">28.5.   </t>
  </si>
  <si>
    <t>neděle - FINÁLE</t>
  </si>
  <si>
    <t>zápas č. 17</t>
  </si>
  <si>
    <t>zápas č. 18</t>
  </si>
  <si>
    <t>334:432</t>
  </si>
  <si>
    <t>384:388</t>
  </si>
  <si>
    <t>423:380</t>
  </si>
  <si>
    <t>403:388</t>
  </si>
  <si>
    <t>289:341</t>
  </si>
  <si>
    <t>347:390</t>
  </si>
  <si>
    <t>379:389</t>
  </si>
  <si>
    <t>412:333</t>
  </si>
  <si>
    <t>441:359</t>
  </si>
  <si>
    <t>308:460</t>
  </si>
  <si>
    <t>349:446</t>
  </si>
  <si>
    <t>426:325</t>
  </si>
  <si>
    <t>385:440</t>
  </si>
  <si>
    <t>370:296</t>
  </si>
  <si>
    <t>339:445</t>
  </si>
  <si>
    <t>339:368</t>
  </si>
  <si>
    <t>388:382</t>
  </si>
  <si>
    <t>472:350</t>
  </si>
  <si>
    <t>306:467</t>
  </si>
  <si>
    <t>498:323</t>
  </si>
  <si>
    <t>387:347</t>
  </si>
  <si>
    <t>436:406</t>
  </si>
  <si>
    <t>Petr</t>
  </si>
  <si>
    <t>Lúďa</t>
  </si>
  <si>
    <t>Vláďa</t>
  </si>
  <si>
    <t>Láďa</t>
  </si>
  <si>
    <t>Vasyl</t>
  </si>
  <si>
    <t>Honza</t>
  </si>
  <si>
    <t>Dušan</t>
  </si>
  <si>
    <t>Jarda</t>
  </si>
  <si>
    <t>Bróďa</t>
  </si>
  <si>
    <t>Záhy</t>
  </si>
  <si>
    <t>Kuky</t>
  </si>
  <si>
    <t>Kája</t>
  </si>
  <si>
    <t>Olda</t>
  </si>
  <si>
    <t>Marcelka</t>
  </si>
  <si>
    <t>314:333</t>
  </si>
  <si>
    <t>344:432</t>
  </si>
  <si>
    <t>372:409</t>
  </si>
  <si>
    <t>400:342</t>
  </si>
  <si>
    <t>398:454</t>
  </si>
  <si>
    <t>459:411</t>
  </si>
  <si>
    <t>342:339</t>
  </si>
  <si>
    <t>420:476</t>
  </si>
  <si>
    <t>479:412</t>
  </si>
  <si>
    <t>377:374</t>
  </si>
  <si>
    <t>471:428</t>
  </si>
  <si>
    <t>380:357</t>
  </si>
  <si>
    <t>393:310</t>
  </si>
  <si>
    <t>423:446</t>
  </si>
  <si>
    <t>350:432</t>
  </si>
  <si>
    <t>379:315</t>
  </si>
  <si>
    <t>480:501</t>
  </si>
  <si>
    <t>355:338</t>
  </si>
  <si>
    <t>308:372</t>
  </si>
  <si>
    <t>388:351</t>
  </si>
  <si>
    <t>413:372</t>
  </si>
  <si>
    <t>397:323</t>
  </si>
  <si>
    <t>369:387</t>
  </si>
  <si>
    <t>478:333</t>
  </si>
  <si>
    <t>3. Hrací den   14.11.2016  v 17:00</t>
  </si>
  <si>
    <t>:</t>
  </si>
  <si>
    <t>zápas č.22</t>
  </si>
  <si>
    <t>konec 2. kolo</t>
  </si>
  <si>
    <t>x</t>
  </si>
  <si>
    <t>Ivoš</t>
  </si>
  <si>
    <t>Peťa</t>
  </si>
  <si>
    <t>Kiza</t>
  </si>
  <si>
    <t>Véna</t>
  </si>
  <si>
    <t>308:343</t>
  </si>
  <si>
    <t>504:422</t>
  </si>
  <si>
    <t>435:409</t>
  </si>
  <si>
    <t>344:382</t>
  </si>
  <si>
    <t>377:445</t>
  </si>
  <si>
    <t>379:445</t>
  </si>
  <si>
    <t>381:426</t>
  </si>
  <si>
    <t>478:436</t>
  </si>
  <si>
    <t>396:408</t>
  </si>
  <si>
    <t>370:367</t>
  </si>
  <si>
    <t>330:435</t>
  </si>
  <si>
    <t>450:311</t>
  </si>
  <si>
    <t>393:326</t>
  </si>
  <si>
    <t>389:400</t>
  </si>
  <si>
    <t>427:421</t>
  </si>
  <si>
    <t>448:345</t>
  </si>
  <si>
    <t>382:390</t>
  </si>
  <si>
    <t>395:377</t>
  </si>
  <si>
    <t>386:401</t>
  </si>
  <si>
    <t>363:441</t>
  </si>
  <si>
    <t>327:392</t>
  </si>
  <si>
    <t>416:277</t>
  </si>
  <si>
    <t>380:396</t>
  </si>
  <si>
    <t>410:445</t>
  </si>
  <si>
    <t>434:424</t>
  </si>
  <si>
    <t>4. Hrací den   21.11.2016  v 17:00</t>
  </si>
  <si>
    <t>konec 3. kolo</t>
  </si>
  <si>
    <t>Danča</t>
  </si>
  <si>
    <t>5. Hrací den   5.12.2016  v 17:00</t>
  </si>
  <si>
    <t>480:331</t>
  </si>
  <si>
    <t>407:458</t>
  </si>
  <si>
    <t>403:413</t>
  </si>
  <si>
    <t>357:487</t>
  </si>
  <si>
    <t>490:397</t>
  </si>
  <si>
    <t>400:401</t>
  </si>
  <si>
    <t>334:362</t>
  </si>
  <si>
    <t>312:348</t>
  </si>
  <si>
    <t>473:408</t>
  </si>
  <si>
    <t>397:325</t>
  </si>
  <si>
    <t>450:442</t>
  </si>
  <si>
    <t>398:430</t>
  </si>
  <si>
    <t>437:425</t>
  </si>
  <si>
    <t>368:399</t>
  </si>
  <si>
    <t>346:403</t>
  </si>
  <si>
    <t>328:452</t>
  </si>
  <si>
    <t>412:342</t>
  </si>
  <si>
    <t>349:453</t>
  </si>
  <si>
    <t>387:295</t>
  </si>
  <si>
    <t>385:354</t>
  </si>
  <si>
    <t>359:373</t>
  </si>
  <si>
    <t>412:400</t>
  </si>
  <si>
    <t>391:460</t>
  </si>
  <si>
    <t>předehráno</t>
  </si>
  <si>
    <t>konec 4. kolo</t>
  </si>
  <si>
    <t>Šandor</t>
  </si>
  <si>
    <t>Péťa</t>
  </si>
  <si>
    <t>6. Hrací den   18.12.2016  v 14:00</t>
  </si>
  <si>
    <t>konec 5. kolo</t>
  </si>
  <si>
    <t>Muži - nejvyšší nához (1 zástupce týmu)</t>
  </si>
  <si>
    <t>Ženy - nejvyšší nához (1 zástupce týmu)</t>
  </si>
  <si>
    <r>
      <t>Muži - nejvyšší nához</t>
    </r>
    <r>
      <rPr>
        <b/>
        <i/>
        <sz val="8"/>
        <color theme="1"/>
        <rFont val="Arial"/>
        <family val="2"/>
        <charset val="238"/>
      </rPr>
      <t>(opačná dráha)</t>
    </r>
  </si>
  <si>
    <r>
      <t>Ženy - nejvyšší nához</t>
    </r>
    <r>
      <rPr>
        <b/>
        <i/>
        <sz val="8"/>
        <color theme="1"/>
        <rFont val="Arial"/>
        <family val="2"/>
        <charset val="238"/>
      </rPr>
      <t>(opačná dráha)</t>
    </r>
  </si>
  <si>
    <t>410:436</t>
  </si>
  <si>
    <t>473:399</t>
  </si>
  <si>
    <t>466:455</t>
  </si>
  <si>
    <t>349:373</t>
  </si>
  <si>
    <t>416:423</t>
  </si>
  <si>
    <t>443:317</t>
  </si>
  <si>
    <t>482:347</t>
  </si>
  <si>
    <t>427:364</t>
  </si>
  <si>
    <t>354:394</t>
  </si>
  <si>
    <t>364:397</t>
  </si>
  <si>
    <t>393:319</t>
  </si>
  <si>
    <t>303:400</t>
  </si>
  <si>
    <t>515:407</t>
  </si>
  <si>
    <t>364:412</t>
  </si>
  <si>
    <t>485:449</t>
  </si>
  <si>
    <t>452:482</t>
  </si>
  <si>
    <t>367:303</t>
  </si>
  <si>
    <t>402:361</t>
  </si>
  <si>
    <t>338:412</t>
  </si>
  <si>
    <t>406:386</t>
  </si>
  <si>
    <t>451:420</t>
  </si>
  <si>
    <t>389:368</t>
  </si>
  <si>
    <t>0:362</t>
  </si>
  <si>
    <t>DNF</t>
  </si>
  <si>
    <t xml:space="preserve">cena pro nejlepšího muže a ženu: láhev šampaňského :) </t>
  </si>
  <si>
    <t>339:396</t>
  </si>
  <si>
    <t>286:549</t>
  </si>
  <si>
    <t>386:352</t>
  </si>
  <si>
    <t>386:452</t>
  </si>
  <si>
    <t>376:403</t>
  </si>
  <si>
    <t>418:447</t>
  </si>
  <si>
    <t>475:326</t>
  </si>
  <si>
    <t>395:414</t>
  </si>
  <si>
    <t>362:318</t>
  </si>
  <si>
    <t>389:385</t>
  </si>
  <si>
    <t>378:387</t>
  </si>
  <si>
    <t>398:392</t>
  </si>
  <si>
    <t>352:410</t>
  </si>
  <si>
    <t>301:331</t>
  </si>
  <si>
    <t>462:413</t>
  </si>
  <si>
    <t>370:427</t>
  </si>
  <si>
    <t>494:324</t>
  </si>
  <si>
    <t>382:477</t>
  </si>
  <si>
    <t>360:353</t>
  </si>
  <si>
    <t>417:387</t>
  </si>
  <si>
    <t>453:450</t>
  </si>
  <si>
    <t>403:372</t>
  </si>
  <si>
    <t>Nához muži:</t>
  </si>
  <si>
    <t>Lukyn</t>
  </si>
  <si>
    <t>Kíza</t>
  </si>
  <si>
    <t>Nához ženy:</t>
  </si>
  <si>
    <t>Petra</t>
  </si>
  <si>
    <t>Hanzi</t>
  </si>
  <si>
    <t>Konec 6.kolo</t>
  </si>
  <si>
    <t>možnost paředehrát</t>
  </si>
  <si>
    <t>7. Hrací den   2.1.2017  v 17:00</t>
  </si>
  <si>
    <t>435:430</t>
  </si>
  <si>
    <t>375:379</t>
  </si>
  <si>
    <t>398:306</t>
  </si>
  <si>
    <t>369:487</t>
  </si>
  <si>
    <t>333:402</t>
  </si>
  <si>
    <t>461:386</t>
  </si>
  <si>
    <t>391:364</t>
  </si>
  <si>
    <t>420:405</t>
  </si>
  <si>
    <t>411:346</t>
  </si>
  <si>
    <t>469:373</t>
  </si>
  <si>
    <t>393:266</t>
  </si>
  <si>
    <t>370:428</t>
  </si>
  <si>
    <t>337:361</t>
  </si>
  <si>
    <t>443:419</t>
  </si>
  <si>
    <t>386:418</t>
  </si>
  <si>
    <t>424:367</t>
  </si>
  <si>
    <t>317:399</t>
  </si>
  <si>
    <t>552:395</t>
  </si>
  <si>
    <t>377:400</t>
  </si>
  <si>
    <t>422:403</t>
  </si>
  <si>
    <t>332:294</t>
  </si>
  <si>
    <t>412:436</t>
  </si>
  <si>
    <t>425:403</t>
  </si>
  <si>
    <t>343:469</t>
  </si>
  <si>
    <t>LEMPLÍCI</t>
  </si>
  <si>
    <t>STAVEBNÍČCI</t>
  </si>
  <si>
    <t>Destroer</t>
  </si>
  <si>
    <t>Česťa</t>
  </si>
  <si>
    <t>9. Hrací den   30.1.2017  v 17:00</t>
  </si>
  <si>
    <t>8. Hrací den   16.1.2017  v 17:00</t>
  </si>
  <si>
    <t>Konec 7.kolo</t>
  </si>
  <si>
    <t xml:space="preserve">D </t>
  </si>
  <si>
    <t>418:474</t>
  </si>
  <si>
    <t>406:423</t>
  </si>
  <si>
    <t>327:466</t>
  </si>
  <si>
    <t>478:342</t>
  </si>
  <si>
    <t>350:456</t>
  </si>
  <si>
    <t>399:314</t>
  </si>
  <si>
    <t>395:374</t>
  </si>
  <si>
    <t>356:466</t>
  </si>
  <si>
    <t>386:334</t>
  </si>
  <si>
    <t>430:375</t>
  </si>
  <si>
    <t>366:450</t>
  </si>
  <si>
    <t>448:340</t>
  </si>
  <si>
    <t>425:360</t>
  </si>
  <si>
    <t>403:404</t>
  </si>
  <si>
    <t>416:426</t>
  </si>
  <si>
    <t>461:322</t>
  </si>
  <si>
    <t>399:401</t>
  </si>
  <si>
    <t>375:359</t>
  </si>
  <si>
    <t>359:440</t>
  </si>
  <si>
    <t>376:390</t>
  </si>
  <si>
    <t>419:330</t>
  </si>
  <si>
    <t>334:477</t>
  </si>
  <si>
    <t>410:291</t>
  </si>
  <si>
    <t>Jirka</t>
  </si>
  <si>
    <t>Staník</t>
  </si>
  <si>
    <t>10. Hrací den   13.2.2017  v 17:00</t>
  </si>
  <si>
    <t>Konec 8.kolo</t>
  </si>
  <si>
    <t>406:375</t>
  </si>
  <si>
    <t>439:388</t>
  </si>
  <si>
    <t>406:428</t>
  </si>
  <si>
    <t>392:381</t>
  </si>
  <si>
    <t>429:404</t>
  </si>
  <si>
    <t>347:398</t>
  </si>
  <si>
    <t>335:318</t>
  </si>
  <si>
    <t>406:464</t>
  </si>
  <si>
    <t>415:410</t>
  </si>
  <si>
    <t>379:480</t>
  </si>
  <si>
    <t>403:417</t>
  </si>
  <si>
    <t>347:388</t>
  </si>
  <si>
    <t>390:422</t>
  </si>
  <si>
    <t>399:454</t>
  </si>
  <si>
    <t>402:370</t>
  </si>
  <si>
    <t>334:428</t>
  </si>
  <si>
    <t>422:402</t>
  </si>
  <si>
    <t>424:352</t>
  </si>
  <si>
    <t>389:362</t>
  </si>
  <si>
    <t>412:377</t>
  </si>
  <si>
    <t>382:382</t>
  </si>
  <si>
    <t>402:364</t>
  </si>
  <si>
    <t>425:369</t>
  </si>
  <si>
    <t>Pořadí po 7. kole</t>
  </si>
  <si>
    <t>Zuzka</t>
  </si>
</sst>
</file>

<file path=xl/styles.xml><?xml version="1.0" encoding="utf-8"?>
<styleSheet xmlns="http://schemas.openxmlformats.org/spreadsheetml/2006/main">
  <numFmts count="1">
    <numFmt numFmtId="164" formatCode="0.0"/>
  </numFmts>
  <fonts count="39">
    <font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20"/>
      <name val="CasperOpenFace CE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1"/>
      <name val="CasperOpenFace CE"/>
    </font>
    <font>
      <b/>
      <sz val="16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0000"/>
      <name val="Arial CE"/>
      <charset val="238"/>
    </font>
    <font>
      <sz val="12"/>
      <color rgb="FFFF0000"/>
      <name val="Arial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7"/>
      <name val="Arial CE"/>
      <family val="2"/>
      <charset val="238"/>
    </font>
    <font>
      <b/>
      <i/>
      <sz val="11"/>
      <name val="Arial CE"/>
      <charset val="238"/>
    </font>
    <font>
      <sz val="8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theme="1"/>
      <name val="Arial CE"/>
      <family val="2"/>
      <charset val="238"/>
    </font>
    <font>
      <sz val="8"/>
      <color theme="1"/>
      <name val="Arial CE"/>
      <charset val="238"/>
    </font>
    <font>
      <sz val="8"/>
      <name val="Arial CE"/>
      <charset val="238"/>
    </font>
    <font>
      <b/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i/>
      <sz val="14"/>
      <name val="Arial CE"/>
      <charset val="238"/>
    </font>
    <font>
      <sz val="8"/>
      <color rgb="FFC00000"/>
      <name val="Arial CE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8"/>
      <color theme="1"/>
      <name val="Arial"/>
      <family val="2"/>
      <charset val="238"/>
    </font>
    <font>
      <b/>
      <sz val="8"/>
      <color rgb="FFFF0000"/>
      <name val="Arial CE"/>
      <charset val="238"/>
    </font>
    <font>
      <b/>
      <sz val="8"/>
      <color rgb="FFC00000"/>
      <name val="Arial CE"/>
      <charset val="238"/>
    </font>
  </fonts>
  <fills count="1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499984740745262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6" fillId="0" borderId="0"/>
  </cellStyleXfs>
  <cellXfs count="301">
    <xf numFmtId="0" fontId="0" fillId="0" borderId="0" xfId="0"/>
    <xf numFmtId="0" fontId="4" fillId="0" borderId="9" xfId="0" applyFont="1" applyBorder="1" applyAlignment="1">
      <alignment horizontal="center"/>
    </xf>
    <xf numFmtId="0" fontId="4" fillId="3" borderId="9" xfId="0" applyFont="1" applyFill="1" applyBorder="1"/>
    <xf numFmtId="0" fontId="4" fillId="0" borderId="9" xfId="0" applyFont="1" applyBorder="1"/>
    <xf numFmtId="20" fontId="4" fillId="0" borderId="10" xfId="0" applyNumberFormat="1" applyFont="1" applyBorder="1"/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4" fillId="3" borderId="11" xfId="0" applyFont="1" applyFill="1" applyBorder="1"/>
    <xf numFmtId="20" fontId="4" fillId="6" borderId="10" xfId="0" applyNumberFormat="1" applyFont="1" applyFill="1" applyBorder="1"/>
    <xf numFmtId="0" fontId="4" fillId="6" borderId="11" xfId="0" applyFont="1" applyFill="1" applyBorder="1"/>
    <xf numFmtId="0" fontId="4" fillId="6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6" fillId="0" borderId="0" xfId="1" applyAlignment="1">
      <alignment vertical="center"/>
    </xf>
    <xf numFmtId="1" fontId="11" fillId="9" borderId="18" xfId="1" applyNumberFormat="1" applyFont="1" applyFill="1" applyBorder="1" applyAlignment="1">
      <alignment horizontal="center" vertical="center" wrapText="1"/>
    </xf>
    <xf numFmtId="1" fontId="11" fillId="9" borderId="19" xfId="1" applyNumberFormat="1" applyFont="1" applyFill="1" applyBorder="1" applyAlignment="1">
      <alignment horizontal="center" vertical="center" wrapText="1"/>
    </xf>
    <xf numFmtId="1" fontId="12" fillId="9" borderId="20" xfId="1" applyNumberFormat="1" applyFont="1" applyFill="1" applyBorder="1" applyAlignment="1">
      <alignment horizontal="center" vertical="center"/>
    </xf>
    <xf numFmtId="1" fontId="12" fillId="0" borderId="20" xfId="1" applyNumberFormat="1" applyFont="1" applyFill="1" applyBorder="1" applyAlignment="1">
      <alignment horizontal="left" vertical="center"/>
    </xf>
    <xf numFmtId="1" fontId="13" fillId="0" borderId="21" xfId="1" applyNumberFormat="1" applyFont="1" applyFill="1" applyBorder="1" applyAlignment="1">
      <alignment horizontal="center" vertical="center"/>
    </xf>
    <xf numFmtId="1" fontId="13" fillId="0" borderId="22" xfId="1" applyNumberFormat="1" applyFont="1" applyFill="1" applyBorder="1" applyAlignment="1">
      <alignment horizontal="center" vertical="center"/>
    </xf>
    <xf numFmtId="1" fontId="13" fillId="0" borderId="20" xfId="1" applyNumberFormat="1" applyFont="1" applyBorder="1" applyAlignment="1">
      <alignment horizontal="center" vertical="center" wrapText="1"/>
    </xf>
    <xf numFmtId="2" fontId="14" fillId="4" borderId="23" xfId="1" applyNumberFormat="1" applyFont="1" applyFill="1" applyBorder="1" applyAlignment="1">
      <alignment horizontal="center" vertical="center" wrapText="1"/>
    </xf>
    <xf numFmtId="1" fontId="13" fillId="0" borderId="12" xfId="1" applyNumberFormat="1" applyFont="1" applyBorder="1" applyAlignment="1">
      <alignment horizontal="center" vertical="center" wrapText="1"/>
    </xf>
    <xf numFmtId="1" fontId="14" fillId="4" borderId="12" xfId="1" applyNumberFormat="1" applyFont="1" applyFill="1" applyBorder="1" applyAlignment="1">
      <alignment horizontal="center" vertical="center" wrapText="1"/>
    </xf>
    <xf numFmtId="0" fontId="15" fillId="0" borderId="0" xfId="1" applyFont="1" applyBorder="1" applyAlignment="1">
      <alignment vertical="center"/>
    </xf>
    <xf numFmtId="0" fontId="6" fillId="0" borderId="0" xfId="1" applyBorder="1" applyAlignment="1">
      <alignment vertical="center"/>
    </xf>
    <xf numFmtId="1" fontId="13" fillId="0" borderId="24" xfId="1" applyNumberFormat="1" applyFont="1" applyFill="1" applyBorder="1" applyAlignment="1">
      <alignment horizontal="center" vertical="center"/>
    </xf>
    <xf numFmtId="1" fontId="13" fillId="0" borderId="20" xfId="1" applyNumberFormat="1" applyFont="1" applyFill="1" applyBorder="1" applyAlignment="1">
      <alignment horizontal="center" vertical="center"/>
    </xf>
    <xf numFmtId="1" fontId="12" fillId="9" borderId="25" xfId="1" applyNumberFormat="1" applyFont="1" applyFill="1" applyBorder="1" applyAlignment="1">
      <alignment horizontal="center" vertical="center"/>
    </xf>
    <xf numFmtId="1" fontId="12" fillId="9" borderId="28" xfId="1" applyNumberFormat="1" applyFont="1" applyFill="1" applyBorder="1" applyAlignment="1">
      <alignment horizontal="center" vertical="center"/>
    </xf>
    <xf numFmtId="1" fontId="13" fillId="0" borderId="34" xfId="1" applyNumberFormat="1" applyFont="1" applyFill="1" applyBorder="1" applyAlignment="1">
      <alignment horizontal="center" vertical="center"/>
    </xf>
    <xf numFmtId="1" fontId="12" fillId="0" borderId="35" xfId="1" applyNumberFormat="1" applyFont="1" applyFill="1" applyBorder="1" applyAlignment="1">
      <alignment horizontal="left" vertical="center"/>
    </xf>
    <xf numFmtId="1" fontId="13" fillId="0" borderId="36" xfId="1" applyNumberFormat="1" applyFont="1" applyFill="1" applyBorder="1" applyAlignment="1">
      <alignment horizontal="center" vertical="center"/>
    </xf>
    <xf numFmtId="1" fontId="13" fillId="0" borderId="26" xfId="1" applyNumberFormat="1" applyFont="1" applyFill="1" applyBorder="1" applyAlignment="1">
      <alignment horizontal="center" vertical="center"/>
    </xf>
    <xf numFmtId="1" fontId="13" fillId="0" borderId="26" xfId="1" applyNumberFormat="1" applyFont="1" applyBorder="1" applyAlignment="1">
      <alignment horizontal="center" vertical="center" wrapText="1"/>
    </xf>
    <xf numFmtId="2" fontId="14" fillId="4" borderId="37" xfId="1" applyNumberFormat="1" applyFont="1" applyFill="1" applyBorder="1" applyAlignment="1">
      <alignment horizontal="center" vertical="center" wrapText="1"/>
    </xf>
    <xf numFmtId="1" fontId="13" fillId="0" borderId="25" xfId="1" applyNumberFormat="1" applyFont="1" applyFill="1" applyBorder="1" applyAlignment="1">
      <alignment horizontal="center" vertical="center"/>
    </xf>
    <xf numFmtId="1" fontId="13" fillId="0" borderId="35" xfId="1" applyNumberFormat="1" applyFont="1" applyFill="1" applyBorder="1" applyAlignment="1">
      <alignment horizontal="center" vertical="center"/>
    </xf>
    <xf numFmtId="1" fontId="16" fillId="0" borderId="22" xfId="1" applyNumberFormat="1" applyFont="1" applyFill="1" applyBorder="1" applyAlignment="1">
      <alignment horizontal="center" vertical="center"/>
    </xf>
    <xf numFmtId="0" fontId="6" fillId="0" borderId="0" xfId="1"/>
    <xf numFmtId="0" fontId="20" fillId="10" borderId="44" xfId="1" applyFont="1" applyFill="1" applyBorder="1" applyAlignment="1">
      <alignment horizontal="center" vertical="center"/>
    </xf>
    <xf numFmtId="0" fontId="20" fillId="10" borderId="45" xfId="1" applyFont="1" applyFill="1" applyBorder="1" applyAlignment="1">
      <alignment horizontal="center" vertical="center"/>
    </xf>
    <xf numFmtId="0" fontId="20" fillId="10" borderId="46" xfId="1" applyFont="1" applyFill="1" applyBorder="1" applyAlignment="1">
      <alignment horizontal="center" vertical="center" wrapText="1"/>
    </xf>
    <xf numFmtId="0" fontId="17" fillId="10" borderId="44" xfId="1" applyFont="1" applyFill="1" applyBorder="1" applyAlignment="1">
      <alignment horizontal="center" vertical="center"/>
    </xf>
    <xf numFmtId="164" fontId="17" fillId="10" borderId="45" xfId="1" applyNumberFormat="1" applyFont="1" applyFill="1" applyBorder="1" applyAlignment="1">
      <alignment horizontal="center" vertical="center"/>
    </xf>
    <xf numFmtId="0" fontId="20" fillId="10" borderId="44" xfId="1" applyFont="1" applyFill="1" applyBorder="1" applyAlignment="1">
      <alignment horizontal="center" vertical="center" wrapText="1"/>
    </xf>
    <xf numFmtId="0" fontId="20" fillId="10" borderId="47" xfId="1" applyFont="1" applyFill="1" applyBorder="1" applyAlignment="1">
      <alignment horizontal="center" vertical="center" wrapText="1"/>
    </xf>
    <xf numFmtId="0" fontId="21" fillId="0" borderId="25" xfId="1" applyFont="1" applyFill="1" applyBorder="1" applyAlignment="1">
      <alignment horizontal="center" vertical="center"/>
    </xf>
    <xf numFmtId="0" fontId="17" fillId="12" borderId="25" xfId="1" applyFont="1" applyFill="1" applyBorder="1" applyAlignment="1">
      <alignment vertical="center"/>
    </xf>
    <xf numFmtId="0" fontId="22" fillId="9" borderId="48" xfId="1" applyFont="1" applyFill="1" applyBorder="1" applyAlignment="1">
      <alignment horizontal="center" vertical="center"/>
    </xf>
    <xf numFmtId="0" fontId="22" fillId="0" borderId="24" xfId="1" applyFont="1" applyBorder="1" applyAlignment="1">
      <alignment horizontal="center" vertical="center"/>
    </xf>
    <xf numFmtId="0" fontId="22" fillId="0" borderId="24" xfId="1" applyFont="1" applyFill="1" applyBorder="1" applyAlignment="1">
      <alignment horizontal="center" vertical="center"/>
    </xf>
    <xf numFmtId="2" fontId="22" fillId="0" borderId="24" xfId="1" applyNumberFormat="1" applyFont="1" applyFill="1" applyBorder="1" applyAlignment="1">
      <alignment horizontal="center" vertical="center"/>
    </xf>
    <xf numFmtId="0" fontId="22" fillId="0" borderId="48" xfId="1" applyFont="1" applyFill="1" applyBorder="1" applyAlignment="1">
      <alignment horizontal="center" vertical="center"/>
    </xf>
    <xf numFmtId="0" fontId="22" fillId="0" borderId="33" xfId="1" applyFont="1" applyFill="1" applyBorder="1" applyAlignment="1">
      <alignment horizontal="center" vertical="center"/>
    </xf>
    <xf numFmtId="0" fontId="17" fillId="13" borderId="25" xfId="1" applyFont="1" applyFill="1" applyBorder="1" applyAlignment="1">
      <alignment vertical="center"/>
    </xf>
    <xf numFmtId="0" fontId="22" fillId="9" borderId="50" xfId="1" applyFont="1" applyFill="1" applyBorder="1" applyAlignment="1">
      <alignment horizontal="center" vertical="center"/>
    </xf>
    <xf numFmtId="0" fontId="22" fillId="0" borderId="34" xfId="1" applyFont="1" applyBorder="1" applyAlignment="1">
      <alignment horizontal="center" vertical="center"/>
    </xf>
    <xf numFmtId="0" fontId="22" fillId="0" borderId="34" xfId="1" applyFont="1" applyFill="1" applyBorder="1" applyAlignment="1">
      <alignment horizontal="center" vertical="center"/>
    </xf>
    <xf numFmtId="0" fontId="17" fillId="12" borderId="26" xfId="1" applyFont="1" applyFill="1" applyBorder="1" applyAlignment="1">
      <alignment vertical="center"/>
    </xf>
    <xf numFmtId="0" fontId="17" fillId="4" borderId="25" xfId="1" applyFont="1" applyFill="1" applyBorder="1" applyAlignment="1">
      <alignment vertical="center"/>
    </xf>
    <xf numFmtId="0" fontId="6" fillId="0" borderId="0" xfId="1" applyAlignment="1">
      <alignment horizontal="center"/>
    </xf>
    <xf numFmtId="1" fontId="6" fillId="0" borderId="0" xfId="1" applyNumberFormat="1" applyAlignment="1">
      <alignment vertical="center"/>
    </xf>
    <xf numFmtId="0" fontId="24" fillId="0" borderId="24" xfId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23" fillId="0" borderId="24" xfId="1" applyFont="1" applyBorder="1" applyAlignment="1">
      <alignment horizontal="center" vertical="center"/>
    </xf>
    <xf numFmtId="0" fontId="21" fillId="0" borderId="53" xfId="1" applyFont="1" applyFill="1" applyBorder="1" applyAlignment="1">
      <alignment horizontal="center" vertical="center"/>
    </xf>
    <xf numFmtId="1" fontId="27" fillId="0" borderId="0" xfId="1" applyNumberFormat="1" applyFont="1" applyAlignment="1">
      <alignment vertical="center"/>
    </xf>
    <xf numFmtId="0" fontId="27" fillId="0" borderId="0" xfId="1" applyFont="1" applyAlignment="1">
      <alignment vertical="center"/>
    </xf>
    <xf numFmtId="1" fontId="12" fillId="0" borderId="25" xfId="1" applyNumberFormat="1" applyFont="1" applyFill="1" applyBorder="1" applyAlignment="1">
      <alignment horizontal="left" vertical="center"/>
    </xf>
    <xf numFmtId="2" fontId="14" fillId="4" borderId="32" xfId="1" applyNumberFormat="1" applyFont="1" applyFill="1" applyBorder="1" applyAlignment="1">
      <alignment horizontal="center" vertical="center" wrapText="1"/>
    </xf>
    <xf numFmtId="0" fontId="6" fillId="0" borderId="0" xfId="1" applyFill="1"/>
    <xf numFmtId="0" fontId="22" fillId="9" borderId="27" xfId="1" applyFont="1" applyFill="1" applyBorder="1" applyAlignment="1">
      <alignment horizontal="center" vertical="center"/>
    </xf>
    <xf numFmtId="1" fontId="13" fillId="14" borderId="12" xfId="1" applyNumberFormat="1" applyFont="1" applyFill="1" applyBorder="1" applyAlignment="1">
      <alignment horizontal="center" vertical="center" wrapText="1"/>
    </xf>
    <xf numFmtId="2" fontId="14" fillId="4" borderId="31" xfId="1" applyNumberFormat="1" applyFont="1" applyFill="1" applyBorder="1" applyAlignment="1">
      <alignment horizontal="center" vertical="center" wrapText="1"/>
    </xf>
    <xf numFmtId="0" fontId="22" fillId="14" borderId="49" xfId="1" applyFont="1" applyFill="1" applyBorder="1" applyAlignment="1">
      <alignment horizontal="center" vertical="center"/>
    </xf>
    <xf numFmtId="0" fontId="5" fillId="15" borderId="12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16" borderId="12" xfId="0" applyFont="1" applyFill="1" applyBorder="1" applyAlignment="1">
      <alignment horizontal="center"/>
    </xf>
    <xf numFmtId="0" fontId="5" fillId="17" borderId="12" xfId="0" applyFont="1" applyFill="1" applyBorder="1" applyAlignment="1">
      <alignment horizontal="center"/>
    </xf>
    <xf numFmtId="20" fontId="4" fillId="0" borderId="10" xfId="0" applyNumberFormat="1" applyFont="1" applyFill="1" applyBorder="1"/>
    <xf numFmtId="20" fontId="4" fillId="6" borderId="55" xfId="0" applyNumberFormat="1" applyFont="1" applyFill="1" applyBorder="1"/>
    <xf numFmtId="0" fontId="4" fillId="6" borderId="56" xfId="0" applyFont="1" applyFill="1" applyBorder="1"/>
    <xf numFmtId="0" fontId="4" fillId="6" borderId="56" xfId="0" applyFont="1" applyFill="1" applyBorder="1" applyAlignment="1">
      <alignment horizontal="center"/>
    </xf>
    <xf numFmtId="0" fontId="4" fillId="3" borderId="56" xfId="0" applyFont="1" applyFill="1" applyBorder="1"/>
    <xf numFmtId="0" fontId="5" fillId="16" borderId="55" xfId="0" applyFont="1" applyFill="1" applyBorder="1" applyAlignment="1">
      <alignment horizontal="center"/>
    </xf>
    <xf numFmtId="0" fontId="5" fillId="2" borderId="55" xfId="0" applyFont="1" applyFill="1" applyBorder="1" applyAlignment="1">
      <alignment horizontal="center"/>
    </xf>
    <xf numFmtId="0" fontId="0" fillId="0" borderId="57" xfId="0" applyBorder="1"/>
    <xf numFmtId="0" fontId="29" fillId="0" borderId="0" xfId="0" applyFont="1"/>
    <xf numFmtId="0" fontId="28" fillId="0" borderId="0" xfId="0" applyFont="1"/>
    <xf numFmtId="16" fontId="28" fillId="0" borderId="0" xfId="0" applyNumberFormat="1" applyFont="1"/>
    <xf numFmtId="20" fontId="4" fillId="6" borderId="12" xfId="0" applyNumberFormat="1" applyFont="1" applyFill="1" applyBorder="1"/>
    <xf numFmtId="0" fontId="4" fillId="6" borderId="12" xfId="0" applyFont="1" applyFill="1" applyBorder="1"/>
    <xf numFmtId="0" fontId="5" fillId="6" borderId="12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3" borderId="12" xfId="0" applyFont="1" applyFill="1" applyBorder="1"/>
    <xf numFmtId="0" fontId="4" fillId="0" borderId="12" xfId="0" applyFont="1" applyFill="1" applyBorder="1"/>
    <xf numFmtId="0" fontId="4" fillId="0" borderId="12" xfId="0" applyFont="1" applyFill="1" applyBorder="1" applyAlignment="1">
      <alignment horizontal="center"/>
    </xf>
    <xf numFmtId="0" fontId="30" fillId="0" borderId="0" xfId="0" applyFont="1"/>
    <xf numFmtId="0" fontId="5" fillId="7" borderId="58" xfId="0" applyFont="1" applyFill="1" applyBorder="1" applyAlignment="1">
      <alignment horizontal="center"/>
    </xf>
    <xf numFmtId="0" fontId="4" fillId="6" borderId="59" xfId="0" applyFont="1" applyFill="1" applyBorder="1" applyAlignment="1">
      <alignment horizontal="center"/>
    </xf>
    <xf numFmtId="0" fontId="5" fillId="8" borderId="58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5" borderId="55" xfId="0" applyFont="1" applyFill="1" applyBorder="1" applyAlignment="1">
      <alignment horizontal="center"/>
    </xf>
    <xf numFmtId="0" fontId="5" fillId="15" borderId="55" xfId="0" applyFont="1" applyFill="1" applyBorder="1" applyAlignment="1">
      <alignment horizontal="center"/>
    </xf>
    <xf numFmtId="1" fontId="11" fillId="9" borderId="61" xfId="1" applyNumberFormat="1" applyFont="1" applyFill="1" applyBorder="1" applyAlignment="1">
      <alignment horizontal="center" vertical="center" wrapText="1"/>
    </xf>
    <xf numFmtId="1" fontId="13" fillId="0" borderId="62" xfId="1" applyNumberFormat="1" applyFont="1" applyFill="1" applyBorder="1" applyAlignment="1">
      <alignment horizontal="center" vertical="center"/>
    </xf>
    <xf numFmtId="1" fontId="13" fillId="0" borderId="50" xfId="1" applyNumberFormat="1" applyFont="1" applyFill="1" applyBorder="1" applyAlignment="1">
      <alignment horizontal="center" vertical="center"/>
    </xf>
    <xf numFmtId="1" fontId="11" fillId="9" borderId="60" xfId="1" applyNumberFormat="1" applyFont="1" applyFill="1" applyBorder="1" applyAlignment="1">
      <alignment horizontal="center" vertical="center" wrapText="1"/>
    </xf>
    <xf numFmtId="1" fontId="13" fillId="0" borderId="63" xfId="1" applyNumberFormat="1" applyFont="1" applyFill="1" applyBorder="1" applyAlignment="1">
      <alignment horizontal="center" vertical="center"/>
    </xf>
    <xf numFmtId="1" fontId="13" fillId="0" borderId="64" xfId="1" applyNumberFormat="1" applyFont="1" applyFill="1" applyBorder="1" applyAlignment="1">
      <alignment horizontal="center" vertical="center"/>
    </xf>
    <xf numFmtId="1" fontId="12" fillId="0" borderId="28" xfId="1" applyNumberFormat="1" applyFont="1" applyFill="1" applyBorder="1" applyAlignment="1">
      <alignment horizontal="left" vertical="center"/>
    </xf>
    <xf numFmtId="1" fontId="12" fillId="14" borderId="25" xfId="1" applyNumberFormat="1" applyFont="1" applyFill="1" applyBorder="1" applyAlignment="1">
      <alignment horizontal="left" vertical="center"/>
    </xf>
    <xf numFmtId="1" fontId="25" fillId="0" borderId="24" xfId="1" applyNumberFormat="1" applyFont="1" applyBorder="1" applyAlignment="1">
      <alignment horizontal="center" vertical="center"/>
    </xf>
    <xf numFmtId="0" fontId="26" fillId="0" borderId="24" xfId="1" applyFont="1" applyFill="1" applyBorder="1" applyAlignment="1">
      <alignment horizontal="center" vertical="center"/>
    </xf>
    <xf numFmtId="0" fontId="25" fillId="0" borderId="24" xfId="1" applyFont="1" applyFill="1" applyBorder="1" applyAlignment="1">
      <alignment horizontal="center" vertical="center"/>
    </xf>
    <xf numFmtId="0" fontId="21" fillId="0" borderId="26" xfId="1" applyFont="1" applyFill="1" applyBorder="1" applyAlignment="1">
      <alignment horizontal="center" vertical="center"/>
    </xf>
    <xf numFmtId="0" fontId="22" fillId="14" borderId="67" xfId="1" applyFont="1" applyFill="1" applyBorder="1" applyAlignment="1">
      <alignment horizontal="center" vertical="center"/>
    </xf>
    <xf numFmtId="2" fontId="22" fillId="0" borderId="34" xfId="1" applyNumberFormat="1" applyFont="1" applyFill="1" applyBorder="1" applyAlignment="1">
      <alignment horizontal="center" vertical="center"/>
    </xf>
    <xf numFmtId="0" fontId="22" fillId="0" borderId="50" xfId="1" applyFont="1" applyFill="1" applyBorder="1" applyAlignment="1">
      <alignment horizontal="center" vertical="center"/>
    </xf>
    <xf numFmtId="0" fontId="22" fillId="0" borderId="68" xfId="1" applyFont="1" applyFill="1" applyBorder="1" applyAlignment="1">
      <alignment horizontal="center" vertical="center"/>
    </xf>
    <xf numFmtId="0" fontId="24" fillId="0" borderId="34" xfId="1" applyFont="1" applyFill="1" applyBorder="1" applyAlignment="1">
      <alignment horizontal="center" vertical="center"/>
    </xf>
    <xf numFmtId="0" fontId="17" fillId="4" borderId="26" xfId="1" applyFont="1" applyFill="1" applyBorder="1" applyAlignment="1">
      <alignment vertical="center"/>
    </xf>
    <xf numFmtId="0" fontId="20" fillId="10" borderId="69" xfId="1" applyFont="1" applyFill="1" applyBorder="1" applyAlignment="1">
      <alignment horizontal="center" vertical="center"/>
    </xf>
    <xf numFmtId="0" fontId="22" fillId="0" borderId="50" xfId="1" applyFont="1" applyBorder="1" applyAlignment="1">
      <alignment horizontal="center" vertical="center"/>
    </xf>
    <xf numFmtId="0" fontId="22" fillId="0" borderId="48" xfId="1" applyFont="1" applyBorder="1" applyAlignment="1">
      <alignment horizontal="center" vertical="center"/>
    </xf>
    <xf numFmtId="0" fontId="20" fillId="10" borderId="70" xfId="1" applyFont="1" applyFill="1" applyBorder="1" applyAlignment="1">
      <alignment horizontal="center" vertical="center"/>
    </xf>
    <xf numFmtId="0" fontId="22" fillId="0" borderId="64" xfId="1" applyFont="1" applyBorder="1" applyAlignment="1">
      <alignment horizontal="center" vertical="center"/>
    </xf>
    <xf numFmtId="0" fontId="22" fillId="0" borderId="65" xfId="1" applyFont="1" applyBorder="1" applyAlignment="1">
      <alignment horizontal="center" vertical="center"/>
    </xf>
    <xf numFmtId="0" fontId="22" fillId="0" borderId="64" xfId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/>
    </xf>
    <xf numFmtId="0" fontId="5" fillId="4" borderId="55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0" fillId="0" borderId="54" xfId="0" applyBorder="1"/>
    <xf numFmtId="0" fontId="5" fillId="17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16" borderId="10" xfId="0" applyFont="1" applyFill="1" applyBorder="1" applyAlignment="1">
      <alignment horizontal="center"/>
    </xf>
    <xf numFmtId="0" fontId="5" fillId="17" borderId="55" xfId="0" applyFont="1" applyFill="1" applyBorder="1" applyAlignment="1">
      <alignment horizontal="center"/>
    </xf>
    <xf numFmtId="0" fontId="4" fillId="3" borderId="13" xfId="0" applyFont="1" applyFill="1" applyBorder="1"/>
    <xf numFmtId="0" fontId="4" fillId="0" borderId="13" xfId="0" applyFont="1" applyBorder="1"/>
    <xf numFmtId="1" fontId="13" fillId="0" borderId="71" xfId="1" applyNumberFormat="1" applyFont="1" applyFill="1" applyBorder="1" applyAlignment="1">
      <alignment horizontal="center" vertical="center"/>
    </xf>
    <xf numFmtId="1" fontId="12" fillId="9" borderId="72" xfId="1" applyNumberFormat="1" applyFont="1" applyFill="1" applyBorder="1" applyAlignment="1">
      <alignment horizontal="center" vertical="center"/>
    </xf>
    <xf numFmtId="1" fontId="12" fillId="0" borderId="72" xfId="1" applyNumberFormat="1" applyFont="1" applyFill="1" applyBorder="1" applyAlignment="1">
      <alignment horizontal="left" vertical="center"/>
    </xf>
    <xf numFmtId="0" fontId="6" fillId="0" borderId="73" xfId="1" applyBorder="1" applyAlignment="1">
      <alignment vertical="center"/>
    </xf>
    <xf numFmtId="0" fontId="6" fillId="0" borderId="74" xfId="1" applyBorder="1" applyAlignment="1">
      <alignment vertical="center"/>
    </xf>
    <xf numFmtId="0" fontId="31" fillId="0" borderId="75" xfId="1" applyFont="1" applyBorder="1" applyAlignment="1">
      <alignment vertical="center"/>
    </xf>
    <xf numFmtId="0" fontId="6" fillId="0" borderId="27" xfId="1" applyBorder="1" applyAlignment="1">
      <alignment vertical="center"/>
    </xf>
    <xf numFmtId="0" fontId="6" fillId="0" borderId="24" xfId="1" applyBorder="1" applyAlignment="1">
      <alignment vertical="center"/>
    </xf>
    <xf numFmtId="0" fontId="31" fillId="0" borderId="33" xfId="1" applyFont="1" applyBorder="1" applyAlignment="1">
      <alignment vertical="center"/>
    </xf>
    <xf numFmtId="0" fontId="6" fillId="0" borderId="29" xfId="1" applyBorder="1" applyAlignment="1">
      <alignment vertical="center"/>
    </xf>
    <xf numFmtId="0" fontId="6" fillId="0" borderId="30" xfId="1" applyBorder="1" applyAlignment="1">
      <alignment vertical="center"/>
    </xf>
    <xf numFmtId="0" fontId="31" fillId="0" borderId="52" xfId="1" applyFont="1" applyBorder="1" applyAlignment="1">
      <alignment vertical="center"/>
    </xf>
    <xf numFmtId="0" fontId="32" fillId="0" borderId="0" xfId="1" applyFont="1" applyAlignment="1">
      <alignment vertical="center"/>
    </xf>
    <xf numFmtId="0" fontId="17" fillId="13" borderId="26" xfId="1" applyFont="1" applyFill="1" applyBorder="1" applyAlignment="1">
      <alignment vertical="center"/>
    </xf>
    <xf numFmtId="0" fontId="22" fillId="0" borderId="65" xfId="1" applyFont="1" applyFill="1" applyBorder="1" applyAlignment="1">
      <alignment horizontal="center" vertical="center"/>
    </xf>
    <xf numFmtId="0" fontId="21" fillId="0" borderId="76" xfId="1" applyFont="1" applyFill="1" applyBorder="1" applyAlignment="1">
      <alignment horizontal="center" vertical="center"/>
    </xf>
    <xf numFmtId="0" fontId="22" fillId="9" borderId="77" xfId="1" applyFont="1" applyFill="1" applyBorder="1" applyAlignment="1">
      <alignment horizontal="center" vertical="center"/>
    </xf>
    <xf numFmtId="0" fontId="22" fillId="0" borderId="78" xfId="1" applyFont="1" applyBorder="1" applyAlignment="1">
      <alignment horizontal="center" vertical="center"/>
    </xf>
    <xf numFmtId="0" fontId="22" fillId="0" borderId="79" xfId="1" applyFont="1" applyBorder="1" applyAlignment="1">
      <alignment horizontal="center" vertical="center"/>
    </xf>
    <xf numFmtId="0" fontId="22" fillId="0" borderId="77" xfId="1" applyFont="1" applyBorder="1" applyAlignment="1">
      <alignment horizontal="center" vertical="center"/>
    </xf>
    <xf numFmtId="0" fontId="22" fillId="0" borderId="78" xfId="1" applyFont="1" applyFill="1" applyBorder="1" applyAlignment="1">
      <alignment horizontal="center" vertical="center"/>
    </xf>
    <xf numFmtId="0" fontId="22" fillId="14" borderId="80" xfId="1" applyFont="1" applyFill="1" applyBorder="1" applyAlignment="1">
      <alignment horizontal="center" vertical="center"/>
    </xf>
    <xf numFmtId="2" fontId="22" fillId="0" borderId="78" xfId="1" applyNumberFormat="1" applyFont="1" applyFill="1" applyBorder="1" applyAlignment="1">
      <alignment horizontal="center" vertical="center"/>
    </xf>
    <xf numFmtId="0" fontId="22" fillId="0" borderId="81" xfId="1" applyFont="1" applyFill="1" applyBorder="1" applyAlignment="1">
      <alignment horizontal="center" vertical="center"/>
    </xf>
    <xf numFmtId="0" fontId="20" fillId="10" borderId="82" xfId="1" applyFont="1" applyFill="1" applyBorder="1" applyAlignment="1">
      <alignment horizontal="center" vertical="center"/>
    </xf>
    <xf numFmtId="0" fontId="26" fillId="0" borderId="48" xfId="1" applyFont="1" applyFill="1" applyBorder="1" applyAlignment="1">
      <alignment horizontal="center" vertical="center"/>
    </xf>
    <xf numFmtId="0" fontId="22" fillId="0" borderId="77" xfId="1" applyFont="1" applyFill="1" applyBorder="1" applyAlignment="1">
      <alignment horizontal="center" vertical="center"/>
    </xf>
    <xf numFmtId="0" fontId="26" fillId="0" borderId="65" xfId="1" applyFont="1" applyFill="1" applyBorder="1" applyAlignment="1">
      <alignment horizontal="center" vertical="center"/>
    </xf>
    <xf numFmtId="0" fontId="22" fillId="0" borderId="79" xfId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/>
    </xf>
    <xf numFmtId="20" fontId="4" fillId="6" borderId="83" xfId="0" applyNumberFormat="1" applyFont="1" applyFill="1" applyBorder="1"/>
    <xf numFmtId="0" fontId="4" fillId="6" borderId="84" xfId="0" applyFont="1" applyFill="1" applyBorder="1"/>
    <xf numFmtId="0" fontId="4" fillId="6" borderId="84" xfId="0" applyFont="1" applyFill="1" applyBorder="1" applyAlignment="1">
      <alignment horizontal="center"/>
    </xf>
    <xf numFmtId="0" fontId="4" fillId="3" borderId="84" xfId="0" applyFont="1" applyFill="1" applyBorder="1"/>
    <xf numFmtId="0" fontId="23" fillId="0" borderId="48" xfId="1" applyFont="1" applyBorder="1" applyAlignment="1">
      <alignment horizontal="center" vertical="center"/>
    </xf>
    <xf numFmtId="0" fontId="0" fillId="0" borderId="85" xfId="0" applyBorder="1"/>
    <xf numFmtId="0" fontId="4" fillId="0" borderId="11" xfId="0" applyFont="1" applyFill="1" applyBorder="1"/>
    <xf numFmtId="0" fontId="0" fillId="0" borderId="0" xfId="0" applyFill="1"/>
    <xf numFmtId="0" fontId="5" fillId="8" borderId="10" xfId="0" applyFont="1" applyFill="1" applyBorder="1" applyAlignment="1">
      <alignment horizontal="center"/>
    </xf>
    <xf numFmtId="0" fontId="5" fillId="15" borderId="10" xfId="0" applyFont="1" applyFill="1" applyBorder="1" applyAlignment="1">
      <alignment horizontal="center"/>
    </xf>
    <xf numFmtId="0" fontId="5" fillId="7" borderId="55" xfId="0" applyFont="1" applyFill="1" applyBorder="1" applyAlignment="1">
      <alignment horizontal="center"/>
    </xf>
    <xf numFmtId="0" fontId="5" fillId="8" borderId="55" xfId="0" applyFont="1" applyFill="1" applyBorder="1" applyAlignment="1">
      <alignment horizontal="center"/>
    </xf>
    <xf numFmtId="20" fontId="4" fillId="0" borderId="12" xfId="0" applyNumberFormat="1" applyFont="1" applyFill="1" applyBorder="1"/>
    <xf numFmtId="1" fontId="13" fillId="0" borderId="48" xfId="1" applyNumberFormat="1" applyFont="1" applyFill="1" applyBorder="1" applyAlignment="1">
      <alignment horizontal="center" vertical="center"/>
    </xf>
    <xf numFmtId="1" fontId="13" fillId="0" borderId="27" xfId="1" applyNumberFormat="1" applyFont="1" applyFill="1" applyBorder="1" applyAlignment="1">
      <alignment horizontal="center" vertical="center"/>
    </xf>
    <xf numFmtId="1" fontId="13" fillId="0" borderId="65" xfId="1" applyNumberFormat="1" applyFont="1" applyFill="1" applyBorder="1" applyAlignment="1">
      <alignment horizontal="center" vertical="center"/>
    </xf>
    <xf numFmtId="1" fontId="13" fillId="0" borderId="25" xfId="1" applyNumberFormat="1" applyFont="1" applyBorder="1" applyAlignment="1">
      <alignment horizontal="center" vertical="center" wrapText="1"/>
    </xf>
    <xf numFmtId="0" fontId="25" fillId="0" borderId="48" xfId="1" applyFont="1" applyFill="1" applyBorder="1" applyAlignment="1">
      <alignment horizontal="center" vertical="center"/>
    </xf>
    <xf numFmtId="0" fontId="25" fillId="0" borderId="65" xfId="1" applyFont="1" applyFill="1" applyBorder="1" applyAlignment="1">
      <alignment horizontal="center" vertical="center"/>
    </xf>
    <xf numFmtId="0" fontId="33" fillId="0" borderId="48" xfId="1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12" xfId="0" applyFont="1" applyBorder="1" applyAlignment="1">
      <alignment horizontal="center"/>
    </xf>
    <xf numFmtId="0" fontId="4" fillId="3" borderId="10" xfId="0" applyFont="1" applyFill="1" applyBorder="1"/>
    <xf numFmtId="0" fontId="4" fillId="0" borderId="87" xfId="0" applyFont="1" applyBorder="1" applyAlignment="1">
      <alignment horizontal="center"/>
    </xf>
    <xf numFmtId="0" fontId="4" fillId="3" borderId="87" xfId="0" applyFont="1" applyFill="1" applyBorder="1"/>
    <xf numFmtId="0" fontId="4" fillId="0" borderId="87" xfId="0" applyFont="1" applyBorder="1"/>
    <xf numFmtId="20" fontId="4" fillId="6" borderId="58" xfId="0" applyNumberFormat="1" applyFont="1" applyFill="1" applyBorder="1"/>
    <xf numFmtId="0" fontId="4" fillId="6" borderId="55" xfId="0" applyFont="1" applyFill="1" applyBorder="1"/>
    <xf numFmtId="0" fontId="4" fillId="6" borderId="55" xfId="0" applyFont="1" applyFill="1" applyBorder="1" applyAlignment="1">
      <alignment horizontal="center"/>
    </xf>
    <xf numFmtId="0" fontId="4" fillId="3" borderId="55" xfId="0" applyFont="1" applyFill="1" applyBorder="1"/>
    <xf numFmtId="49" fontId="4" fillId="12" borderId="11" xfId="0" applyNumberFormat="1" applyFont="1" applyFill="1" applyBorder="1" applyAlignment="1">
      <alignment horizontal="center"/>
    </xf>
    <xf numFmtId="1" fontId="13" fillId="0" borderId="29" xfId="1" applyNumberFormat="1" applyFont="1" applyFill="1" applyBorder="1" applyAlignment="1">
      <alignment horizontal="center" vertical="center"/>
    </xf>
    <xf numFmtId="1" fontId="13" fillId="14" borderId="36" xfId="1" applyNumberFormat="1" applyFont="1" applyFill="1" applyBorder="1" applyAlignment="1">
      <alignment horizontal="center" vertical="center"/>
    </xf>
    <xf numFmtId="1" fontId="13" fillId="0" borderId="30" xfId="1" applyNumberFormat="1" applyFont="1" applyFill="1" applyBorder="1" applyAlignment="1">
      <alignment horizontal="center" vertical="center"/>
    </xf>
    <xf numFmtId="1" fontId="13" fillId="14" borderId="34" xfId="1" applyNumberFormat="1" applyFont="1" applyFill="1" applyBorder="1" applyAlignment="1">
      <alignment horizontal="center" vertical="center"/>
    </xf>
    <xf numFmtId="1" fontId="13" fillId="0" borderId="66" xfId="1" applyNumberFormat="1" applyFont="1" applyFill="1" applyBorder="1" applyAlignment="1">
      <alignment horizontal="center" vertical="center"/>
    </xf>
    <xf numFmtId="1" fontId="13" fillId="14" borderId="64" xfId="1" applyNumberFormat="1" applyFont="1" applyFill="1" applyBorder="1" applyAlignment="1">
      <alignment horizontal="center" vertical="center"/>
    </xf>
    <xf numFmtId="1" fontId="13" fillId="0" borderId="51" xfId="1" applyNumberFormat="1" applyFont="1" applyFill="1" applyBorder="1" applyAlignment="1">
      <alignment horizontal="center" vertical="center"/>
    </xf>
    <xf numFmtId="1" fontId="13" fillId="14" borderId="50" xfId="1" applyNumberFormat="1" applyFont="1" applyFill="1" applyBorder="1" applyAlignment="1">
      <alignment horizontal="center" vertical="center"/>
    </xf>
    <xf numFmtId="1" fontId="13" fillId="0" borderId="10" xfId="1" applyNumberFormat="1" applyFont="1" applyFill="1" applyBorder="1" applyAlignment="1">
      <alignment horizontal="center" vertical="center"/>
    </xf>
    <xf numFmtId="1" fontId="13" fillId="14" borderId="26" xfId="1" applyNumberFormat="1" applyFont="1" applyFill="1" applyBorder="1" applyAlignment="1">
      <alignment horizontal="center" vertical="center"/>
    </xf>
    <xf numFmtId="1" fontId="13" fillId="0" borderId="28" xfId="1" applyNumberFormat="1" applyFont="1" applyBorder="1" applyAlignment="1">
      <alignment horizontal="center" vertical="center" wrapText="1"/>
    </xf>
    <xf numFmtId="1" fontId="13" fillId="14" borderId="26" xfId="1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5" fillId="4" borderId="58" xfId="0" applyFont="1" applyFill="1" applyBorder="1" applyAlignment="1">
      <alignment horizontal="center"/>
    </xf>
    <xf numFmtId="0" fontId="5" fillId="17" borderId="58" xfId="0" applyFont="1" applyFill="1" applyBorder="1" applyAlignment="1">
      <alignment horizontal="center"/>
    </xf>
    <xf numFmtId="0" fontId="5" fillId="16" borderId="58" xfId="0" applyFont="1" applyFill="1" applyBorder="1" applyAlignment="1">
      <alignment horizontal="center"/>
    </xf>
    <xf numFmtId="0" fontId="4" fillId="6" borderId="58" xfId="0" applyFont="1" applyFill="1" applyBorder="1" applyAlignment="1">
      <alignment horizontal="center"/>
    </xf>
    <xf numFmtId="0" fontId="4" fillId="6" borderId="58" xfId="0" applyFont="1" applyFill="1" applyBorder="1"/>
    <xf numFmtId="0" fontId="35" fillId="0" borderId="0" xfId="0" applyFont="1"/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1" fontId="16" fillId="0" borderId="48" xfId="1" applyNumberFormat="1" applyFont="1" applyFill="1" applyBorder="1" applyAlignment="1">
      <alignment horizontal="center" vertical="center"/>
    </xf>
    <xf numFmtId="20" fontId="4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6" borderId="10" xfId="0" applyFont="1" applyFill="1" applyBorder="1"/>
    <xf numFmtId="0" fontId="4" fillId="6" borderId="10" xfId="0" applyFont="1" applyFill="1" applyBorder="1" applyAlignment="1">
      <alignment horizontal="center"/>
    </xf>
    <xf numFmtId="20" fontId="4" fillId="0" borderId="55" xfId="0" applyNumberFormat="1" applyFont="1" applyFill="1" applyBorder="1"/>
    <xf numFmtId="0" fontId="4" fillId="0" borderId="55" xfId="0" applyFont="1" applyFill="1" applyBorder="1"/>
    <xf numFmtId="0" fontId="4" fillId="0" borderId="55" xfId="0" applyFont="1" applyFill="1" applyBorder="1" applyAlignment="1">
      <alignment horizontal="center"/>
    </xf>
    <xf numFmtId="1" fontId="13" fillId="0" borderId="49" xfId="1" applyNumberFormat="1" applyFont="1" applyFill="1" applyBorder="1" applyAlignment="1">
      <alignment horizontal="center" vertical="center"/>
    </xf>
    <xf numFmtId="1" fontId="13" fillId="0" borderId="33" xfId="1" applyNumberFormat="1" applyFont="1" applyFill="1" applyBorder="1" applyAlignment="1">
      <alignment horizontal="center" vertical="center"/>
    </xf>
    <xf numFmtId="1" fontId="13" fillId="14" borderId="49" xfId="1" applyNumberFormat="1" applyFont="1" applyFill="1" applyBorder="1" applyAlignment="1">
      <alignment horizontal="center" vertical="center"/>
    </xf>
    <xf numFmtId="1" fontId="13" fillId="14" borderId="24" xfId="1" applyNumberFormat="1" applyFont="1" applyFill="1" applyBorder="1" applyAlignment="1">
      <alignment horizontal="center" vertical="center"/>
    </xf>
    <xf numFmtId="1" fontId="13" fillId="14" borderId="33" xfId="1" applyNumberFormat="1" applyFont="1" applyFill="1" applyBorder="1" applyAlignment="1">
      <alignment horizontal="center" vertical="center"/>
    </xf>
    <xf numFmtId="1" fontId="13" fillId="0" borderId="91" xfId="1" applyNumberFormat="1" applyFont="1" applyFill="1" applyBorder="1" applyAlignment="1">
      <alignment horizontal="center" vertical="center"/>
    </xf>
    <xf numFmtId="1" fontId="13" fillId="0" borderId="52" xfId="1" applyNumberFormat="1" applyFont="1" applyFill="1" applyBorder="1" applyAlignment="1">
      <alignment horizontal="center" vertical="center"/>
    </xf>
    <xf numFmtId="1" fontId="13" fillId="0" borderId="92" xfId="1" applyNumberFormat="1" applyFont="1" applyFill="1" applyBorder="1" applyAlignment="1">
      <alignment horizontal="center" vertical="center"/>
    </xf>
    <xf numFmtId="1" fontId="13" fillId="0" borderId="93" xfId="1" applyNumberFormat="1" applyFont="1" applyFill="1" applyBorder="1" applyAlignment="1">
      <alignment horizontal="center" vertical="center"/>
    </xf>
    <xf numFmtId="1" fontId="11" fillId="9" borderId="94" xfId="1" applyNumberFormat="1" applyFont="1" applyFill="1" applyBorder="1" applyAlignment="1">
      <alignment horizontal="center" vertical="center" wrapText="1"/>
    </xf>
    <xf numFmtId="1" fontId="11" fillId="9" borderId="95" xfId="1" applyNumberFormat="1" applyFont="1" applyFill="1" applyBorder="1" applyAlignment="1">
      <alignment horizontal="center" vertical="center" wrapText="1"/>
    </xf>
    <xf numFmtId="1" fontId="13" fillId="14" borderId="48" xfId="1" applyNumberFormat="1" applyFont="1" applyFill="1" applyBorder="1" applyAlignment="1">
      <alignment horizontal="center" vertical="center"/>
    </xf>
    <xf numFmtId="1" fontId="13" fillId="14" borderId="65" xfId="1" applyNumberFormat="1" applyFont="1" applyFill="1" applyBorder="1" applyAlignment="1">
      <alignment horizontal="center" vertical="center"/>
    </xf>
    <xf numFmtId="1" fontId="14" fillId="0" borderId="22" xfId="1" applyNumberFormat="1" applyFont="1" applyFill="1" applyBorder="1" applyAlignment="1">
      <alignment horizontal="center" vertical="center"/>
    </xf>
    <xf numFmtId="0" fontId="37" fillId="0" borderId="48" xfId="1" applyFont="1" applyFill="1" applyBorder="1" applyAlignment="1">
      <alignment horizontal="center" vertical="center"/>
    </xf>
    <xf numFmtId="0" fontId="38" fillId="0" borderId="48" xfId="1" applyFont="1" applyFill="1" applyBorder="1" applyAlignment="1">
      <alignment horizontal="center" vertical="center"/>
    </xf>
    <xf numFmtId="0" fontId="4" fillId="3" borderId="58" xfId="0" applyFont="1" applyFill="1" applyBorder="1"/>
    <xf numFmtId="0" fontId="5" fillId="15" borderId="58" xfId="0" applyFont="1" applyFill="1" applyBorder="1" applyAlignment="1">
      <alignment horizontal="center"/>
    </xf>
    <xf numFmtId="0" fontId="22" fillId="0" borderId="96" xfId="1" applyFont="1" applyFill="1" applyBorder="1" applyAlignment="1">
      <alignment horizontal="center" vertical="center"/>
    </xf>
    <xf numFmtId="0" fontId="25" fillId="0" borderId="96" xfId="1" applyFont="1" applyFill="1" applyBorder="1" applyAlignment="1">
      <alignment horizontal="center" vertical="center"/>
    </xf>
    <xf numFmtId="0" fontId="22" fillId="0" borderId="97" xfId="1" applyFont="1" applyFill="1" applyBorder="1" applyAlignment="1">
      <alignment horizontal="center" vertical="center"/>
    </xf>
    <xf numFmtId="0" fontId="22" fillId="0" borderId="98" xfId="1" applyFont="1" applyFill="1" applyBorder="1" applyAlignment="1">
      <alignment horizontal="center" vertical="center"/>
    </xf>
    <xf numFmtId="0" fontId="17" fillId="12" borderId="76" xfId="1" applyFont="1" applyFill="1" applyBorder="1" applyAlignment="1">
      <alignment vertical="center"/>
    </xf>
    <xf numFmtId="0" fontId="23" fillId="0" borderId="48" xfId="1" applyFont="1" applyFill="1" applyBorder="1" applyAlignment="1">
      <alignment horizontal="center" vertical="center"/>
    </xf>
    <xf numFmtId="1" fontId="10" fillId="9" borderId="14" xfId="1" applyNumberFormat="1" applyFont="1" applyFill="1" applyBorder="1" applyAlignment="1">
      <alignment horizontal="center" vertical="center" textRotation="90" wrapText="1"/>
    </xf>
    <xf numFmtId="1" fontId="10" fillId="9" borderId="10" xfId="1" applyNumberFormat="1" applyFont="1" applyFill="1" applyBorder="1" applyAlignment="1">
      <alignment horizontal="center" vertical="center" textRotation="90" wrapText="1"/>
    </xf>
    <xf numFmtId="1" fontId="7" fillId="9" borderId="14" xfId="1" applyNumberFormat="1" applyFont="1" applyFill="1" applyBorder="1" applyAlignment="1">
      <alignment horizontal="center" vertical="center" textRotation="90"/>
    </xf>
    <xf numFmtId="1" fontId="7" fillId="9" borderId="10" xfId="1" applyNumberFormat="1" applyFont="1" applyFill="1" applyBorder="1" applyAlignment="1">
      <alignment horizontal="center" vertical="center" textRotation="90"/>
    </xf>
    <xf numFmtId="1" fontId="8" fillId="9" borderId="14" xfId="1" applyNumberFormat="1" applyFont="1" applyFill="1" applyBorder="1" applyAlignment="1">
      <alignment horizontal="center" vertical="center" wrapText="1"/>
    </xf>
    <xf numFmtId="1" fontId="8" fillId="9" borderId="17" xfId="1" applyNumberFormat="1" applyFont="1" applyFill="1" applyBorder="1" applyAlignment="1">
      <alignment horizontal="center" vertical="center" wrapText="1"/>
    </xf>
    <xf numFmtId="1" fontId="8" fillId="9" borderId="15" xfId="1" applyNumberFormat="1" applyFont="1" applyFill="1" applyBorder="1" applyAlignment="1">
      <alignment horizontal="center" vertical="center" wrapText="1"/>
    </xf>
    <xf numFmtId="1" fontId="8" fillId="9" borderId="16" xfId="1" applyNumberFormat="1" applyFont="1" applyFill="1" applyBorder="1" applyAlignment="1">
      <alignment horizontal="center" vertical="center" wrapText="1"/>
    </xf>
    <xf numFmtId="1" fontId="9" fillId="9" borderId="14" xfId="1" applyNumberFormat="1" applyFont="1" applyFill="1" applyBorder="1" applyAlignment="1">
      <alignment horizontal="center" vertical="center" textRotation="90" wrapText="1"/>
    </xf>
    <xf numFmtId="1" fontId="9" fillId="9" borderId="10" xfId="1" applyNumberFormat="1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4" fillId="6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86" xfId="0" applyFont="1" applyBorder="1" applyAlignment="1">
      <alignment horizontal="center"/>
    </xf>
    <xf numFmtId="0" fontId="34" fillId="0" borderId="88" xfId="0" applyFont="1" applyFill="1" applyBorder="1" applyAlignment="1">
      <alignment horizontal="center"/>
    </xf>
    <xf numFmtId="0" fontId="35" fillId="0" borderId="89" xfId="0" applyFont="1" applyBorder="1" applyAlignment="1">
      <alignment horizontal="center"/>
    </xf>
    <xf numFmtId="0" fontId="35" fillId="0" borderId="90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5" fillId="0" borderId="2" xfId="0" applyFont="1" applyBorder="1" applyAlignment="1">
      <alignment horizontal="center"/>
    </xf>
    <xf numFmtId="0" fontId="35" fillId="0" borderId="13" xfId="0" applyFont="1" applyBorder="1" applyAlignment="1">
      <alignment horizontal="center"/>
    </xf>
    <xf numFmtId="0" fontId="17" fillId="10" borderId="15" xfId="1" applyFont="1" applyFill="1" applyBorder="1" applyAlignment="1">
      <alignment horizontal="center" vertical="center" textRotation="90"/>
    </xf>
    <xf numFmtId="0" fontId="17" fillId="10" borderId="54" xfId="1" applyFont="1" applyFill="1" applyBorder="1" applyAlignment="1">
      <alignment horizontal="center" vertical="center" textRotation="90"/>
    </xf>
    <xf numFmtId="0" fontId="18" fillId="11" borderId="14" xfId="1" applyFont="1" applyFill="1" applyBorder="1" applyAlignment="1">
      <alignment horizontal="center" vertical="center" wrapText="1"/>
    </xf>
    <xf numFmtId="0" fontId="18" fillId="11" borderId="42" xfId="1" applyFont="1" applyFill="1" applyBorder="1" applyAlignment="1">
      <alignment horizontal="center" vertical="center" wrapText="1"/>
    </xf>
    <xf numFmtId="0" fontId="18" fillId="9" borderId="38" xfId="1" applyFont="1" applyFill="1" applyBorder="1" applyAlignment="1">
      <alignment horizontal="center" vertical="center" wrapText="1"/>
    </xf>
    <xf numFmtId="0" fontId="18" fillId="9" borderId="43" xfId="1" applyFont="1" applyFill="1" applyBorder="1" applyAlignment="1">
      <alignment horizontal="center" vertical="center" wrapText="1"/>
    </xf>
    <xf numFmtId="0" fontId="19" fillId="0" borderId="39" xfId="1" applyFont="1" applyBorder="1" applyAlignment="1">
      <alignment horizontal="center"/>
    </xf>
    <xf numFmtId="0" fontId="19" fillId="0" borderId="40" xfId="1" applyFont="1" applyBorder="1" applyAlignment="1">
      <alignment horizontal="center"/>
    </xf>
    <xf numFmtId="0" fontId="19" fillId="0" borderId="41" xfId="1" applyFont="1" applyBorder="1" applyAlignment="1">
      <alignment horizontal="center"/>
    </xf>
    <xf numFmtId="1" fontId="16" fillId="0" borderId="62" xfId="1" applyNumberFormat="1" applyFont="1" applyFill="1" applyBorder="1" applyAlignment="1">
      <alignment horizontal="center" vertical="center"/>
    </xf>
    <xf numFmtId="0" fontId="20" fillId="10" borderId="46" xfId="1" applyFont="1" applyFill="1" applyBorder="1" applyAlignment="1">
      <alignment horizontal="center" vertical="center"/>
    </xf>
    <xf numFmtId="0" fontId="23" fillId="0" borderId="50" xfId="1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8">
    <dxf>
      <font>
        <color rgb="FFFF0000"/>
      </font>
    </dxf>
    <dxf>
      <font>
        <b val="0"/>
        <i val="0"/>
        <color rgb="FFFF000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9C0006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Q22"/>
  <sheetViews>
    <sheetView showGridLines="0" zoomScale="70" zoomScaleNormal="70" workbookViewId="0">
      <pane xSplit="17" ySplit="10" topLeftCell="AO11" activePane="bottomRight" state="frozen"/>
      <selection pane="topRight" activeCell="R1" sqref="R1"/>
      <selection pane="bottomLeft" activeCell="A11" sqref="A11"/>
      <selection pane="bottomRight" activeCell="BC15" sqref="BC15"/>
    </sheetView>
  </sheetViews>
  <sheetFormatPr defaultRowHeight="12.75"/>
  <cols>
    <col min="1" max="1" width="3.7109375" style="13" customWidth="1"/>
    <col min="2" max="2" width="21.7109375" style="13" customWidth="1"/>
    <col min="3" max="62" width="4.7109375" style="13" customWidth="1"/>
    <col min="63" max="63" width="7.7109375" style="13" customWidth="1"/>
    <col min="64" max="64" width="9.140625" style="13" customWidth="1"/>
    <col min="65" max="67" width="5.7109375" style="13" customWidth="1"/>
    <col min="68" max="68" width="7.7109375" style="13" customWidth="1"/>
    <col min="69" max="231" width="9.140625" style="13"/>
    <col min="232" max="232" width="3.7109375" style="13" customWidth="1"/>
    <col min="233" max="233" width="20.140625" style="13" customWidth="1"/>
    <col min="234" max="318" width="4.7109375" style="13" customWidth="1"/>
    <col min="319" max="319" width="7.7109375" style="13" customWidth="1"/>
    <col min="320" max="320" width="9.140625" style="13" customWidth="1"/>
    <col min="321" max="323" width="5.7109375" style="13" customWidth="1"/>
    <col min="324" max="324" width="7.7109375" style="13" customWidth="1"/>
    <col min="325" max="487" width="9.140625" style="13"/>
    <col min="488" max="488" width="3.7109375" style="13" customWidth="1"/>
    <col min="489" max="489" width="20.140625" style="13" customWidth="1"/>
    <col min="490" max="574" width="4.7109375" style="13" customWidth="1"/>
    <col min="575" max="575" width="7.7109375" style="13" customWidth="1"/>
    <col min="576" max="576" width="9.140625" style="13" customWidth="1"/>
    <col min="577" max="579" width="5.7109375" style="13" customWidth="1"/>
    <col min="580" max="580" width="7.7109375" style="13" customWidth="1"/>
    <col min="581" max="743" width="9.140625" style="13"/>
    <col min="744" max="744" width="3.7109375" style="13" customWidth="1"/>
    <col min="745" max="745" width="20.140625" style="13" customWidth="1"/>
    <col min="746" max="830" width="4.7109375" style="13" customWidth="1"/>
    <col min="831" max="831" width="7.7109375" style="13" customWidth="1"/>
    <col min="832" max="832" width="9.140625" style="13" customWidth="1"/>
    <col min="833" max="835" width="5.7109375" style="13" customWidth="1"/>
    <col min="836" max="836" width="7.7109375" style="13" customWidth="1"/>
    <col min="837" max="999" width="9.140625" style="13"/>
    <col min="1000" max="1000" width="3.7109375" style="13" customWidth="1"/>
    <col min="1001" max="1001" width="20.140625" style="13" customWidth="1"/>
    <col min="1002" max="1086" width="4.7109375" style="13" customWidth="1"/>
    <col min="1087" max="1087" width="7.7109375" style="13" customWidth="1"/>
    <col min="1088" max="1088" width="9.140625" style="13" customWidth="1"/>
    <col min="1089" max="1091" width="5.7109375" style="13" customWidth="1"/>
    <col min="1092" max="1092" width="7.7109375" style="13" customWidth="1"/>
    <col min="1093" max="1255" width="9.140625" style="13"/>
    <col min="1256" max="1256" width="3.7109375" style="13" customWidth="1"/>
    <col min="1257" max="1257" width="20.140625" style="13" customWidth="1"/>
    <col min="1258" max="1342" width="4.7109375" style="13" customWidth="1"/>
    <col min="1343" max="1343" width="7.7109375" style="13" customWidth="1"/>
    <col min="1344" max="1344" width="9.140625" style="13" customWidth="1"/>
    <col min="1345" max="1347" width="5.7109375" style="13" customWidth="1"/>
    <col min="1348" max="1348" width="7.7109375" style="13" customWidth="1"/>
    <col min="1349" max="1511" width="9.140625" style="13"/>
    <col min="1512" max="1512" width="3.7109375" style="13" customWidth="1"/>
    <col min="1513" max="1513" width="20.140625" style="13" customWidth="1"/>
    <col min="1514" max="1598" width="4.7109375" style="13" customWidth="1"/>
    <col min="1599" max="1599" width="7.7109375" style="13" customWidth="1"/>
    <col min="1600" max="1600" width="9.140625" style="13" customWidth="1"/>
    <col min="1601" max="1603" width="5.7109375" style="13" customWidth="1"/>
    <col min="1604" max="1604" width="7.7109375" style="13" customWidth="1"/>
    <col min="1605" max="1767" width="9.140625" style="13"/>
    <col min="1768" max="1768" width="3.7109375" style="13" customWidth="1"/>
    <col min="1769" max="1769" width="20.140625" style="13" customWidth="1"/>
    <col min="1770" max="1854" width="4.7109375" style="13" customWidth="1"/>
    <col min="1855" max="1855" width="7.7109375" style="13" customWidth="1"/>
    <col min="1856" max="1856" width="9.140625" style="13" customWidth="1"/>
    <col min="1857" max="1859" width="5.7109375" style="13" customWidth="1"/>
    <col min="1860" max="1860" width="7.7109375" style="13" customWidth="1"/>
    <col min="1861" max="2023" width="9.140625" style="13"/>
    <col min="2024" max="2024" width="3.7109375" style="13" customWidth="1"/>
    <col min="2025" max="2025" width="20.140625" style="13" customWidth="1"/>
    <col min="2026" max="2110" width="4.7109375" style="13" customWidth="1"/>
    <col min="2111" max="2111" width="7.7109375" style="13" customWidth="1"/>
    <col min="2112" max="2112" width="9.140625" style="13" customWidth="1"/>
    <col min="2113" max="2115" width="5.7109375" style="13" customWidth="1"/>
    <col min="2116" max="2116" width="7.7109375" style="13" customWidth="1"/>
    <col min="2117" max="2279" width="9.140625" style="13"/>
    <col min="2280" max="2280" width="3.7109375" style="13" customWidth="1"/>
    <col min="2281" max="2281" width="20.140625" style="13" customWidth="1"/>
    <col min="2282" max="2366" width="4.7109375" style="13" customWidth="1"/>
    <col min="2367" max="2367" width="7.7109375" style="13" customWidth="1"/>
    <col min="2368" max="2368" width="9.140625" style="13" customWidth="1"/>
    <col min="2369" max="2371" width="5.7109375" style="13" customWidth="1"/>
    <col min="2372" max="2372" width="7.7109375" style="13" customWidth="1"/>
    <col min="2373" max="2535" width="9.140625" style="13"/>
    <col min="2536" max="2536" width="3.7109375" style="13" customWidth="1"/>
    <col min="2537" max="2537" width="20.140625" style="13" customWidth="1"/>
    <col min="2538" max="2622" width="4.7109375" style="13" customWidth="1"/>
    <col min="2623" max="2623" width="7.7109375" style="13" customWidth="1"/>
    <col min="2624" max="2624" width="9.140625" style="13" customWidth="1"/>
    <col min="2625" max="2627" width="5.7109375" style="13" customWidth="1"/>
    <col min="2628" max="2628" width="7.7109375" style="13" customWidth="1"/>
    <col min="2629" max="2791" width="9.140625" style="13"/>
    <col min="2792" max="2792" width="3.7109375" style="13" customWidth="1"/>
    <col min="2793" max="2793" width="20.140625" style="13" customWidth="1"/>
    <col min="2794" max="2878" width="4.7109375" style="13" customWidth="1"/>
    <col min="2879" max="2879" width="7.7109375" style="13" customWidth="1"/>
    <col min="2880" max="2880" width="9.140625" style="13" customWidth="1"/>
    <col min="2881" max="2883" width="5.7109375" style="13" customWidth="1"/>
    <col min="2884" max="2884" width="7.7109375" style="13" customWidth="1"/>
    <col min="2885" max="3047" width="9.140625" style="13"/>
    <col min="3048" max="3048" width="3.7109375" style="13" customWidth="1"/>
    <col min="3049" max="3049" width="20.140625" style="13" customWidth="1"/>
    <col min="3050" max="3134" width="4.7109375" style="13" customWidth="1"/>
    <col min="3135" max="3135" width="7.7109375" style="13" customWidth="1"/>
    <col min="3136" max="3136" width="9.140625" style="13" customWidth="1"/>
    <col min="3137" max="3139" width="5.7109375" style="13" customWidth="1"/>
    <col min="3140" max="3140" width="7.7109375" style="13" customWidth="1"/>
    <col min="3141" max="3303" width="9.140625" style="13"/>
    <col min="3304" max="3304" width="3.7109375" style="13" customWidth="1"/>
    <col min="3305" max="3305" width="20.140625" style="13" customWidth="1"/>
    <col min="3306" max="3390" width="4.7109375" style="13" customWidth="1"/>
    <col min="3391" max="3391" width="7.7109375" style="13" customWidth="1"/>
    <col min="3392" max="3392" width="9.140625" style="13" customWidth="1"/>
    <col min="3393" max="3395" width="5.7109375" style="13" customWidth="1"/>
    <col min="3396" max="3396" width="7.7109375" style="13" customWidth="1"/>
    <col min="3397" max="3559" width="9.140625" style="13"/>
    <col min="3560" max="3560" width="3.7109375" style="13" customWidth="1"/>
    <col min="3561" max="3561" width="20.140625" style="13" customWidth="1"/>
    <col min="3562" max="3646" width="4.7109375" style="13" customWidth="1"/>
    <col min="3647" max="3647" width="7.7109375" style="13" customWidth="1"/>
    <col min="3648" max="3648" width="9.140625" style="13" customWidth="1"/>
    <col min="3649" max="3651" width="5.7109375" style="13" customWidth="1"/>
    <col min="3652" max="3652" width="7.7109375" style="13" customWidth="1"/>
    <col min="3653" max="3815" width="9.140625" style="13"/>
    <col min="3816" max="3816" width="3.7109375" style="13" customWidth="1"/>
    <col min="3817" max="3817" width="20.140625" style="13" customWidth="1"/>
    <col min="3818" max="3902" width="4.7109375" style="13" customWidth="1"/>
    <col min="3903" max="3903" width="7.7109375" style="13" customWidth="1"/>
    <col min="3904" max="3904" width="9.140625" style="13" customWidth="1"/>
    <col min="3905" max="3907" width="5.7109375" style="13" customWidth="1"/>
    <col min="3908" max="3908" width="7.7109375" style="13" customWidth="1"/>
    <col min="3909" max="4071" width="9.140625" style="13"/>
    <col min="4072" max="4072" width="3.7109375" style="13" customWidth="1"/>
    <col min="4073" max="4073" width="20.140625" style="13" customWidth="1"/>
    <col min="4074" max="4158" width="4.7109375" style="13" customWidth="1"/>
    <col min="4159" max="4159" width="7.7109375" style="13" customWidth="1"/>
    <col min="4160" max="4160" width="9.140625" style="13" customWidth="1"/>
    <col min="4161" max="4163" width="5.7109375" style="13" customWidth="1"/>
    <col min="4164" max="4164" width="7.7109375" style="13" customWidth="1"/>
    <col min="4165" max="4327" width="9.140625" style="13"/>
    <col min="4328" max="4328" width="3.7109375" style="13" customWidth="1"/>
    <col min="4329" max="4329" width="20.140625" style="13" customWidth="1"/>
    <col min="4330" max="4414" width="4.7109375" style="13" customWidth="1"/>
    <col min="4415" max="4415" width="7.7109375" style="13" customWidth="1"/>
    <col min="4416" max="4416" width="9.140625" style="13" customWidth="1"/>
    <col min="4417" max="4419" width="5.7109375" style="13" customWidth="1"/>
    <col min="4420" max="4420" width="7.7109375" style="13" customWidth="1"/>
    <col min="4421" max="4583" width="9.140625" style="13"/>
    <col min="4584" max="4584" width="3.7109375" style="13" customWidth="1"/>
    <col min="4585" max="4585" width="20.140625" style="13" customWidth="1"/>
    <col min="4586" max="4670" width="4.7109375" style="13" customWidth="1"/>
    <col min="4671" max="4671" width="7.7109375" style="13" customWidth="1"/>
    <col min="4672" max="4672" width="9.140625" style="13" customWidth="1"/>
    <col min="4673" max="4675" width="5.7109375" style="13" customWidth="1"/>
    <col min="4676" max="4676" width="7.7109375" style="13" customWidth="1"/>
    <col min="4677" max="4839" width="9.140625" style="13"/>
    <col min="4840" max="4840" width="3.7109375" style="13" customWidth="1"/>
    <col min="4841" max="4841" width="20.140625" style="13" customWidth="1"/>
    <col min="4842" max="4926" width="4.7109375" style="13" customWidth="1"/>
    <col min="4927" max="4927" width="7.7109375" style="13" customWidth="1"/>
    <col min="4928" max="4928" width="9.140625" style="13" customWidth="1"/>
    <col min="4929" max="4931" width="5.7109375" style="13" customWidth="1"/>
    <col min="4932" max="4932" width="7.7109375" style="13" customWidth="1"/>
    <col min="4933" max="5095" width="9.140625" style="13"/>
    <col min="5096" max="5096" width="3.7109375" style="13" customWidth="1"/>
    <col min="5097" max="5097" width="20.140625" style="13" customWidth="1"/>
    <col min="5098" max="5182" width="4.7109375" style="13" customWidth="1"/>
    <col min="5183" max="5183" width="7.7109375" style="13" customWidth="1"/>
    <col min="5184" max="5184" width="9.140625" style="13" customWidth="1"/>
    <col min="5185" max="5187" width="5.7109375" style="13" customWidth="1"/>
    <col min="5188" max="5188" width="7.7109375" style="13" customWidth="1"/>
    <col min="5189" max="5351" width="9.140625" style="13"/>
    <col min="5352" max="5352" width="3.7109375" style="13" customWidth="1"/>
    <col min="5353" max="5353" width="20.140625" style="13" customWidth="1"/>
    <col min="5354" max="5438" width="4.7109375" style="13" customWidth="1"/>
    <col min="5439" max="5439" width="7.7109375" style="13" customWidth="1"/>
    <col min="5440" max="5440" width="9.140625" style="13" customWidth="1"/>
    <col min="5441" max="5443" width="5.7109375" style="13" customWidth="1"/>
    <col min="5444" max="5444" width="7.7109375" style="13" customWidth="1"/>
    <col min="5445" max="5607" width="9.140625" style="13"/>
    <col min="5608" max="5608" width="3.7109375" style="13" customWidth="1"/>
    <col min="5609" max="5609" width="20.140625" style="13" customWidth="1"/>
    <col min="5610" max="5694" width="4.7109375" style="13" customWidth="1"/>
    <col min="5695" max="5695" width="7.7109375" style="13" customWidth="1"/>
    <col min="5696" max="5696" width="9.140625" style="13" customWidth="1"/>
    <col min="5697" max="5699" width="5.7109375" style="13" customWidth="1"/>
    <col min="5700" max="5700" width="7.7109375" style="13" customWidth="1"/>
    <col min="5701" max="5863" width="9.140625" style="13"/>
    <col min="5864" max="5864" width="3.7109375" style="13" customWidth="1"/>
    <col min="5865" max="5865" width="20.140625" style="13" customWidth="1"/>
    <col min="5866" max="5950" width="4.7109375" style="13" customWidth="1"/>
    <col min="5951" max="5951" width="7.7109375" style="13" customWidth="1"/>
    <col min="5952" max="5952" width="9.140625" style="13" customWidth="1"/>
    <col min="5953" max="5955" width="5.7109375" style="13" customWidth="1"/>
    <col min="5956" max="5956" width="7.7109375" style="13" customWidth="1"/>
    <col min="5957" max="6119" width="9.140625" style="13"/>
    <col min="6120" max="6120" width="3.7109375" style="13" customWidth="1"/>
    <col min="6121" max="6121" width="20.140625" style="13" customWidth="1"/>
    <col min="6122" max="6206" width="4.7109375" style="13" customWidth="1"/>
    <col min="6207" max="6207" width="7.7109375" style="13" customWidth="1"/>
    <col min="6208" max="6208" width="9.140625" style="13" customWidth="1"/>
    <col min="6209" max="6211" width="5.7109375" style="13" customWidth="1"/>
    <col min="6212" max="6212" width="7.7109375" style="13" customWidth="1"/>
    <col min="6213" max="6375" width="9.140625" style="13"/>
    <col min="6376" max="6376" width="3.7109375" style="13" customWidth="1"/>
    <col min="6377" max="6377" width="20.140625" style="13" customWidth="1"/>
    <col min="6378" max="6462" width="4.7109375" style="13" customWidth="1"/>
    <col min="6463" max="6463" width="7.7109375" style="13" customWidth="1"/>
    <col min="6464" max="6464" width="9.140625" style="13" customWidth="1"/>
    <col min="6465" max="6467" width="5.7109375" style="13" customWidth="1"/>
    <col min="6468" max="6468" width="7.7109375" style="13" customWidth="1"/>
    <col min="6469" max="6631" width="9.140625" style="13"/>
    <col min="6632" max="6632" width="3.7109375" style="13" customWidth="1"/>
    <col min="6633" max="6633" width="20.140625" style="13" customWidth="1"/>
    <col min="6634" max="6718" width="4.7109375" style="13" customWidth="1"/>
    <col min="6719" max="6719" width="7.7109375" style="13" customWidth="1"/>
    <col min="6720" max="6720" width="9.140625" style="13" customWidth="1"/>
    <col min="6721" max="6723" width="5.7109375" style="13" customWidth="1"/>
    <col min="6724" max="6724" width="7.7109375" style="13" customWidth="1"/>
    <col min="6725" max="6887" width="9.140625" style="13"/>
    <col min="6888" max="6888" width="3.7109375" style="13" customWidth="1"/>
    <col min="6889" max="6889" width="20.140625" style="13" customWidth="1"/>
    <col min="6890" max="6974" width="4.7109375" style="13" customWidth="1"/>
    <col min="6975" max="6975" width="7.7109375" style="13" customWidth="1"/>
    <col min="6976" max="6976" width="9.140625" style="13" customWidth="1"/>
    <col min="6977" max="6979" width="5.7109375" style="13" customWidth="1"/>
    <col min="6980" max="6980" width="7.7109375" style="13" customWidth="1"/>
    <col min="6981" max="7143" width="9.140625" style="13"/>
    <col min="7144" max="7144" width="3.7109375" style="13" customWidth="1"/>
    <col min="7145" max="7145" width="20.140625" style="13" customWidth="1"/>
    <col min="7146" max="7230" width="4.7109375" style="13" customWidth="1"/>
    <col min="7231" max="7231" width="7.7109375" style="13" customWidth="1"/>
    <col min="7232" max="7232" width="9.140625" style="13" customWidth="1"/>
    <col min="7233" max="7235" width="5.7109375" style="13" customWidth="1"/>
    <col min="7236" max="7236" width="7.7109375" style="13" customWidth="1"/>
    <col min="7237" max="7399" width="9.140625" style="13"/>
    <col min="7400" max="7400" width="3.7109375" style="13" customWidth="1"/>
    <col min="7401" max="7401" width="20.140625" style="13" customWidth="1"/>
    <col min="7402" max="7486" width="4.7109375" style="13" customWidth="1"/>
    <col min="7487" max="7487" width="7.7109375" style="13" customWidth="1"/>
    <col min="7488" max="7488" width="9.140625" style="13" customWidth="1"/>
    <col min="7489" max="7491" width="5.7109375" style="13" customWidth="1"/>
    <col min="7492" max="7492" width="7.7109375" style="13" customWidth="1"/>
    <col min="7493" max="7655" width="9.140625" style="13"/>
    <col min="7656" max="7656" width="3.7109375" style="13" customWidth="1"/>
    <col min="7657" max="7657" width="20.140625" style="13" customWidth="1"/>
    <col min="7658" max="7742" width="4.7109375" style="13" customWidth="1"/>
    <col min="7743" max="7743" width="7.7109375" style="13" customWidth="1"/>
    <col min="7744" max="7744" width="9.140625" style="13" customWidth="1"/>
    <col min="7745" max="7747" width="5.7109375" style="13" customWidth="1"/>
    <col min="7748" max="7748" width="7.7109375" style="13" customWidth="1"/>
    <col min="7749" max="7911" width="9.140625" style="13"/>
    <col min="7912" max="7912" width="3.7109375" style="13" customWidth="1"/>
    <col min="7913" max="7913" width="20.140625" style="13" customWidth="1"/>
    <col min="7914" max="7998" width="4.7109375" style="13" customWidth="1"/>
    <col min="7999" max="7999" width="7.7109375" style="13" customWidth="1"/>
    <col min="8000" max="8000" width="9.140625" style="13" customWidth="1"/>
    <col min="8001" max="8003" width="5.7109375" style="13" customWidth="1"/>
    <col min="8004" max="8004" width="7.7109375" style="13" customWidth="1"/>
    <col min="8005" max="8167" width="9.140625" style="13"/>
    <col min="8168" max="8168" width="3.7109375" style="13" customWidth="1"/>
    <col min="8169" max="8169" width="20.140625" style="13" customWidth="1"/>
    <col min="8170" max="8254" width="4.7109375" style="13" customWidth="1"/>
    <col min="8255" max="8255" width="7.7109375" style="13" customWidth="1"/>
    <col min="8256" max="8256" width="9.140625" style="13" customWidth="1"/>
    <col min="8257" max="8259" width="5.7109375" style="13" customWidth="1"/>
    <col min="8260" max="8260" width="7.7109375" style="13" customWidth="1"/>
    <col min="8261" max="8423" width="9.140625" style="13"/>
    <col min="8424" max="8424" width="3.7109375" style="13" customWidth="1"/>
    <col min="8425" max="8425" width="20.140625" style="13" customWidth="1"/>
    <col min="8426" max="8510" width="4.7109375" style="13" customWidth="1"/>
    <col min="8511" max="8511" width="7.7109375" style="13" customWidth="1"/>
    <col min="8512" max="8512" width="9.140625" style="13" customWidth="1"/>
    <col min="8513" max="8515" width="5.7109375" style="13" customWidth="1"/>
    <col min="8516" max="8516" width="7.7109375" style="13" customWidth="1"/>
    <col min="8517" max="8679" width="9.140625" style="13"/>
    <col min="8680" max="8680" width="3.7109375" style="13" customWidth="1"/>
    <col min="8681" max="8681" width="20.140625" style="13" customWidth="1"/>
    <col min="8682" max="8766" width="4.7109375" style="13" customWidth="1"/>
    <col min="8767" max="8767" width="7.7109375" style="13" customWidth="1"/>
    <col min="8768" max="8768" width="9.140625" style="13" customWidth="1"/>
    <col min="8769" max="8771" width="5.7109375" style="13" customWidth="1"/>
    <col min="8772" max="8772" width="7.7109375" style="13" customWidth="1"/>
    <col min="8773" max="8935" width="9.140625" style="13"/>
    <col min="8936" max="8936" width="3.7109375" style="13" customWidth="1"/>
    <col min="8937" max="8937" width="20.140625" style="13" customWidth="1"/>
    <col min="8938" max="9022" width="4.7109375" style="13" customWidth="1"/>
    <col min="9023" max="9023" width="7.7109375" style="13" customWidth="1"/>
    <col min="9024" max="9024" width="9.140625" style="13" customWidth="1"/>
    <col min="9025" max="9027" width="5.7109375" style="13" customWidth="1"/>
    <col min="9028" max="9028" width="7.7109375" style="13" customWidth="1"/>
    <col min="9029" max="9191" width="9.140625" style="13"/>
    <col min="9192" max="9192" width="3.7109375" style="13" customWidth="1"/>
    <col min="9193" max="9193" width="20.140625" style="13" customWidth="1"/>
    <col min="9194" max="9278" width="4.7109375" style="13" customWidth="1"/>
    <col min="9279" max="9279" width="7.7109375" style="13" customWidth="1"/>
    <col min="9280" max="9280" width="9.140625" style="13" customWidth="1"/>
    <col min="9281" max="9283" width="5.7109375" style="13" customWidth="1"/>
    <col min="9284" max="9284" width="7.7109375" style="13" customWidth="1"/>
    <col min="9285" max="9447" width="9.140625" style="13"/>
    <col min="9448" max="9448" width="3.7109375" style="13" customWidth="1"/>
    <col min="9449" max="9449" width="20.140625" style="13" customWidth="1"/>
    <col min="9450" max="9534" width="4.7109375" style="13" customWidth="1"/>
    <col min="9535" max="9535" width="7.7109375" style="13" customWidth="1"/>
    <col min="9536" max="9536" width="9.140625" style="13" customWidth="1"/>
    <col min="9537" max="9539" width="5.7109375" style="13" customWidth="1"/>
    <col min="9540" max="9540" width="7.7109375" style="13" customWidth="1"/>
    <col min="9541" max="9703" width="9.140625" style="13"/>
    <col min="9704" max="9704" width="3.7109375" style="13" customWidth="1"/>
    <col min="9705" max="9705" width="20.140625" style="13" customWidth="1"/>
    <col min="9706" max="9790" width="4.7109375" style="13" customWidth="1"/>
    <col min="9791" max="9791" width="7.7109375" style="13" customWidth="1"/>
    <col min="9792" max="9792" width="9.140625" style="13" customWidth="1"/>
    <col min="9793" max="9795" width="5.7109375" style="13" customWidth="1"/>
    <col min="9796" max="9796" width="7.7109375" style="13" customWidth="1"/>
    <col min="9797" max="9959" width="9.140625" style="13"/>
    <col min="9960" max="9960" width="3.7109375" style="13" customWidth="1"/>
    <col min="9961" max="9961" width="20.140625" style="13" customWidth="1"/>
    <col min="9962" max="10046" width="4.7109375" style="13" customWidth="1"/>
    <col min="10047" max="10047" width="7.7109375" style="13" customWidth="1"/>
    <col min="10048" max="10048" width="9.140625" style="13" customWidth="1"/>
    <col min="10049" max="10051" width="5.7109375" style="13" customWidth="1"/>
    <col min="10052" max="10052" width="7.7109375" style="13" customWidth="1"/>
    <col min="10053" max="10215" width="9.140625" style="13"/>
    <col min="10216" max="10216" width="3.7109375" style="13" customWidth="1"/>
    <col min="10217" max="10217" width="20.140625" style="13" customWidth="1"/>
    <col min="10218" max="10302" width="4.7109375" style="13" customWidth="1"/>
    <col min="10303" max="10303" width="7.7109375" style="13" customWidth="1"/>
    <col min="10304" max="10304" width="9.140625" style="13" customWidth="1"/>
    <col min="10305" max="10307" width="5.7109375" style="13" customWidth="1"/>
    <col min="10308" max="10308" width="7.7109375" style="13" customWidth="1"/>
    <col min="10309" max="10471" width="9.140625" style="13"/>
    <col min="10472" max="10472" width="3.7109375" style="13" customWidth="1"/>
    <col min="10473" max="10473" width="20.140625" style="13" customWidth="1"/>
    <col min="10474" max="10558" width="4.7109375" style="13" customWidth="1"/>
    <col min="10559" max="10559" width="7.7109375" style="13" customWidth="1"/>
    <col min="10560" max="10560" width="9.140625" style="13" customWidth="1"/>
    <col min="10561" max="10563" width="5.7109375" style="13" customWidth="1"/>
    <col min="10564" max="10564" width="7.7109375" style="13" customWidth="1"/>
    <col min="10565" max="10727" width="9.140625" style="13"/>
    <col min="10728" max="10728" width="3.7109375" style="13" customWidth="1"/>
    <col min="10729" max="10729" width="20.140625" style="13" customWidth="1"/>
    <col min="10730" max="10814" width="4.7109375" style="13" customWidth="1"/>
    <col min="10815" max="10815" width="7.7109375" style="13" customWidth="1"/>
    <col min="10816" max="10816" width="9.140625" style="13" customWidth="1"/>
    <col min="10817" max="10819" width="5.7109375" style="13" customWidth="1"/>
    <col min="10820" max="10820" width="7.7109375" style="13" customWidth="1"/>
    <col min="10821" max="10983" width="9.140625" style="13"/>
    <col min="10984" max="10984" width="3.7109375" style="13" customWidth="1"/>
    <col min="10985" max="10985" width="20.140625" style="13" customWidth="1"/>
    <col min="10986" max="11070" width="4.7109375" style="13" customWidth="1"/>
    <col min="11071" max="11071" width="7.7109375" style="13" customWidth="1"/>
    <col min="11072" max="11072" width="9.140625" style="13" customWidth="1"/>
    <col min="11073" max="11075" width="5.7109375" style="13" customWidth="1"/>
    <col min="11076" max="11076" width="7.7109375" style="13" customWidth="1"/>
    <col min="11077" max="11239" width="9.140625" style="13"/>
    <col min="11240" max="11240" width="3.7109375" style="13" customWidth="1"/>
    <col min="11241" max="11241" width="20.140625" style="13" customWidth="1"/>
    <col min="11242" max="11326" width="4.7109375" style="13" customWidth="1"/>
    <col min="11327" max="11327" width="7.7109375" style="13" customWidth="1"/>
    <col min="11328" max="11328" width="9.140625" style="13" customWidth="1"/>
    <col min="11329" max="11331" width="5.7109375" style="13" customWidth="1"/>
    <col min="11332" max="11332" width="7.7109375" style="13" customWidth="1"/>
    <col min="11333" max="11495" width="9.140625" style="13"/>
    <col min="11496" max="11496" width="3.7109375" style="13" customWidth="1"/>
    <col min="11497" max="11497" width="20.140625" style="13" customWidth="1"/>
    <col min="11498" max="11582" width="4.7109375" style="13" customWidth="1"/>
    <col min="11583" max="11583" width="7.7109375" style="13" customWidth="1"/>
    <col min="11584" max="11584" width="9.140625" style="13" customWidth="1"/>
    <col min="11585" max="11587" width="5.7109375" style="13" customWidth="1"/>
    <col min="11588" max="11588" width="7.7109375" style="13" customWidth="1"/>
    <col min="11589" max="11751" width="9.140625" style="13"/>
    <col min="11752" max="11752" width="3.7109375" style="13" customWidth="1"/>
    <col min="11753" max="11753" width="20.140625" style="13" customWidth="1"/>
    <col min="11754" max="11838" width="4.7109375" style="13" customWidth="1"/>
    <col min="11839" max="11839" width="7.7109375" style="13" customWidth="1"/>
    <col min="11840" max="11840" width="9.140625" style="13" customWidth="1"/>
    <col min="11841" max="11843" width="5.7109375" style="13" customWidth="1"/>
    <col min="11844" max="11844" width="7.7109375" style="13" customWidth="1"/>
    <col min="11845" max="12007" width="9.140625" style="13"/>
    <col min="12008" max="12008" width="3.7109375" style="13" customWidth="1"/>
    <col min="12009" max="12009" width="20.140625" style="13" customWidth="1"/>
    <col min="12010" max="12094" width="4.7109375" style="13" customWidth="1"/>
    <col min="12095" max="12095" width="7.7109375" style="13" customWidth="1"/>
    <col min="12096" max="12096" width="9.140625" style="13" customWidth="1"/>
    <col min="12097" max="12099" width="5.7109375" style="13" customWidth="1"/>
    <col min="12100" max="12100" width="7.7109375" style="13" customWidth="1"/>
    <col min="12101" max="12263" width="9.140625" style="13"/>
    <col min="12264" max="12264" width="3.7109375" style="13" customWidth="1"/>
    <col min="12265" max="12265" width="20.140625" style="13" customWidth="1"/>
    <col min="12266" max="12350" width="4.7109375" style="13" customWidth="1"/>
    <col min="12351" max="12351" width="7.7109375" style="13" customWidth="1"/>
    <col min="12352" max="12352" width="9.140625" style="13" customWidth="1"/>
    <col min="12353" max="12355" width="5.7109375" style="13" customWidth="1"/>
    <col min="12356" max="12356" width="7.7109375" style="13" customWidth="1"/>
    <col min="12357" max="12519" width="9.140625" style="13"/>
    <col min="12520" max="12520" width="3.7109375" style="13" customWidth="1"/>
    <col min="12521" max="12521" width="20.140625" style="13" customWidth="1"/>
    <col min="12522" max="12606" width="4.7109375" style="13" customWidth="1"/>
    <col min="12607" max="12607" width="7.7109375" style="13" customWidth="1"/>
    <col min="12608" max="12608" width="9.140625" style="13" customWidth="1"/>
    <col min="12609" max="12611" width="5.7109375" style="13" customWidth="1"/>
    <col min="12612" max="12612" width="7.7109375" style="13" customWidth="1"/>
    <col min="12613" max="12775" width="9.140625" style="13"/>
    <col min="12776" max="12776" width="3.7109375" style="13" customWidth="1"/>
    <col min="12777" max="12777" width="20.140625" style="13" customWidth="1"/>
    <col min="12778" max="12862" width="4.7109375" style="13" customWidth="1"/>
    <col min="12863" max="12863" width="7.7109375" style="13" customWidth="1"/>
    <col min="12864" max="12864" width="9.140625" style="13" customWidth="1"/>
    <col min="12865" max="12867" width="5.7109375" style="13" customWidth="1"/>
    <col min="12868" max="12868" width="7.7109375" style="13" customWidth="1"/>
    <col min="12869" max="13031" width="9.140625" style="13"/>
    <col min="13032" max="13032" width="3.7109375" style="13" customWidth="1"/>
    <col min="13033" max="13033" width="20.140625" style="13" customWidth="1"/>
    <col min="13034" max="13118" width="4.7109375" style="13" customWidth="1"/>
    <col min="13119" max="13119" width="7.7109375" style="13" customWidth="1"/>
    <col min="13120" max="13120" width="9.140625" style="13" customWidth="1"/>
    <col min="13121" max="13123" width="5.7109375" style="13" customWidth="1"/>
    <col min="13124" max="13124" width="7.7109375" style="13" customWidth="1"/>
    <col min="13125" max="13287" width="9.140625" style="13"/>
    <col min="13288" max="13288" width="3.7109375" style="13" customWidth="1"/>
    <col min="13289" max="13289" width="20.140625" style="13" customWidth="1"/>
    <col min="13290" max="13374" width="4.7109375" style="13" customWidth="1"/>
    <col min="13375" max="13375" width="7.7109375" style="13" customWidth="1"/>
    <col min="13376" max="13376" width="9.140625" style="13" customWidth="1"/>
    <col min="13377" max="13379" width="5.7109375" style="13" customWidth="1"/>
    <col min="13380" max="13380" width="7.7109375" style="13" customWidth="1"/>
    <col min="13381" max="13543" width="9.140625" style="13"/>
    <col min="13544" max="13544" width="3.7109375" style="13" customWidth="1"/>
    <col min="13545" max="13545" width="20.140625" style="13" customWidth="1"/>
    <col min="13546" max="13630" width="4.7109375" style="13" customWidth="1"/>
    <col min="13631" max="13631" width="7.7109375" style="13" customWidth="1"/>
    <col min="13632" max="13632" width="9.140625" style="13" customWidth="1"/>
    <col min="13633" max="13635" width="5.7109375" style="13" customWidth="1"/>
    <col min="13636" max="13636" width="7.7109375" style="13" customWidth="1"/>
    <col min="13637" max="13799" width="9.140625" style="13"/>
    <col min="13800" max="13800" width="3.7109375" style="13" customWidth="1"/>
    <col min="13801" max="13801" width="20.140625" style="13" customWidth="1"/>
    <col min="13802" max="13886" width="4.7109375" style="13" customWidth="1"/>
    <col min="13887" max="13887" width="7.7109375" style="13" customWidth="1"/>
    <col min="13888" max="13888" width="9.140625" style="13" customWidth="1"/>
    <col min="13889" max="13891" width="5.7109375" style="13" customWidth="1"/>
    <col min="13892" max="13892" width="7.7109375" style="13" customWidth="1"/>
    <col min="13893" max="14055" width="9.140625" style="13"/>
    <col min="14056" max="14056" width="3.7109375" style="13" customWidth="1"/>
    <col min="14057" max="14057" width="20.140625" style="13" customWidth="1"/>
    <col min="14058" max="14142" width="4.7109375" style="13" customWidth="1"/>
    <col min="14143" max="14143" width="7.7109375" style="13" customWidth="1"/>
    <col min="14144" max="14144" width="9.140625" style="13" customWidth="1"/>
    <col min="14145" max="14147" width="5.7109375" style="13" customWidth="1"/>
    <col min="14148" max="14148" width="7.7109375" style="13" customWidth="1"/>
    <col min="14149" max="14311" width="9.140625" style="13"/>
    <col min="14312" max="14312" width="3.7109375" style="13" customWidth="1"/>
    <col min="14313" max="14313" width="20.140625" style="13" customWidth="1"/>
    <col min="14314" max="14398" width="4.7109375" style="13" customWidth="1"/>
    <col min="14399" max="14399" width="7.7109375" style="13" customWidth="1"/>
    <col min="14400" max="14400" width="9.140625" style="13" customWidth="1"/>
    <col min="14401" max="14403" width="5.7109375" style="13" customWidth="1"/>
    <col min="14404" max="14404" width="7.7109375" style="13" customWidth="1"/>
    <col min="14405" max="14567" width="9.140625" style="13"/>
    <col min="14568" max="14568" width="3.7109375" style="13" customWidth="1"/>
    <col min="14569" max="14569" width="20.140625" style="13" customWidth="1"/>
    <col min="14570" max="14654" width="4.7109375" style="13" customWidth="1"/>
    <col min="14655" max="14655" width="7.7109375" style="13" customWidth="1"/>
    <col min="14656" max="14656" width="9.140625" style="13" customWidth="1"/>
    <col min="14657" max="14659" width="5.7109375" style="13" customWidth="1"/>
    <col min="14660" max="14660" width="7.7109375" style="13" customWidth="1"/>
    <col min="14661" max="14823" width="9.140625" style="13"/>
    <col min="14824" max="14824" width="3.7109375" style="13" customWidth="1"/>
    <col min="14825" max="14825" width="20.140625" style="13" customWidth="1"/>
    <col min="14826" max="14910" width="4.7109375" style="13" customWidth="1"/>
    <col min="14911" max="14911" width="7.7109375" style="13" customWidth="1"/>
    <col min="14912" max="14912" width="9.140625" style="13" customWidth="1"/>
    <col min="14913" max="14915" width="5.7109375" style="13" customWidth="1"/>
    <col min="14916" max="14916" width="7.7109375" style="13" customWidth="1"/>
    <col min="14917" max="15079" width="9.140625" style="13"/>
    <col min="15080" max="15080" width="3.7109375" style="13" customWidth="1"/>
    <col min="15081" max="15081" width="20.140625" style="13" customWidth="1"/>
    <col min="15082" max="15166" width="4.7109375" style="13" customWidth="1"/>
    <col min="15167" max="15167" width="7.7109375" style="13" customWidth="1"/>
    <col min="15168" max="15168" width="9.140625" style="13" customWidth="1"/>
    <col min="15169" max="15171" width="5.7109375" style="13" customWidth="1"/>
    <col min="15172" max="15172" width="7.7109375" style="13" customWidth="1"/>
    <col min="15173" max="15335" width="9.140625" style="13"/>
    <col min="15336" max="15336" width="3.7109375" style="13" customWidth="1"/>
    <col min="15337" max="15337" width="20.140625" style="13" customWidth="1"/>
    <col min="15338" max="15422" width="4.7109375" style="13" customWidth="1"/>
    <col min="15423" max="15423" width="7.7109375" style="13" customWidth="1"/>
    <col min="15424" max="15424" width="9.140625" style="13" customWidth="1"/>
    <col min="15425" max="15427" width="5.7109375" style="13" customWidth="1"/>
    <col min="15428" max="15428" width="7.7109375" style="13" customWidth="1"/>
    <col min="15429" max="15591" width="9.140625" style="13"/>
    <col min="15592" max="15592" width="3.7109375" style="13" customWidth="1"/>
    <col min="15593" max="15593" width="20.140625" style="13" customWidth="1"/>
    <col min="15594" max="15678" width="4.7109375" style="13" customWidth="1"/>
    <col min="15679" max="15679" width="7.7109375" style="13" customWidth="1"/>
    <col min="15680" max="15680" width="9.140625" style="13" customWidth="1"/>
    <col min="15681" max="15683" width="5.7109375" style="13" customWidth="1"/>
    <col min="15684" max="15684" width="7.7109375" style="13" customWidth="1"/>
    <col min="15685" max="15847" width="9.140625" style="13"/>
    <col min="15848" max="15848" width="3.7109375" style="13" customWidth="1"/>
    <col min="15849" max="15849" width="20.140625" style="13" customWidth="1"/>
    <col min="15850" max="15934" width="4.7109375" style="13" customWidth="1"/>
    <col min="15935" max="15935" width="7.7109375" style="13" customWidth="1"/>
    <col min="15936" max="15936" width="9.140625" style="13" customWidth="1"/>
    <col min="15937" max="15939" width="5.7109375" style="13" customWidth="1"/>
    <col min="15940" max="15940" width="7.7109375" style="13" customWidth="1"/>
    <col min="15941" max="16103" width="9.140625" style="13"/>
    <col min="16104" max="16104" width="3.7109375" style="13" customWidth="1"/>
    <col min="16105" max="16105" width="20.140625" style="13" customWidth="1"/>
    <col min="16106" max="16190" width="4.7109375" style="13" customWidth="1"/>
    <col min="16191" max="16191" width="7.7109375" style="13" customWidth="1"/>
    <col min="16192" max="16192" width="9.140625" style="13" customWidth="1"/>
    <col min="16193" max="16195" width="5.7109375" style="13" customWidth="1"/>
    <col min="16196" max="16196" width="7.7109375" style="13" customWidth="1"/>
    <col min="16197" max="16384" width="9.140625" style="13"/>
  </cols>
  <sheetData>
    <row r="1" spans="1:69" ht="90" customHeight="1" thickBot="1">
      <c r="A1" s="264" t="s">
        <v>23</v>
      </c>
      <c r="B1" s="266" t="s">
        <v>24</v>
      </c>
      <c r="C1" s="268" t="s">
        <v>85</v>
      </c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  <c r="AZ1" s="269"/>
      <c r="BA1" s="269"/>
      <c r="BB1" s="269"/>
      <c r="BC1" s="269"/>
      <c r="BD1" s="269"/>
      <c r="BE1" s="269"/>
      <c r="BF1" s="269"/>
      <c r="BG1" s="269"/>
      <c r="BH1" s="269"/>
      <c r="BI1" s="269"/>
      <c r="BJ1" s="270" t="s">
        <v>25</v>
      </c>
      <c r="BK1" s="262" t="s">
        <v>26</v>
      </c>
      <c r="BL1" s="262" t="s">
        <v>27</v>
      </c>
      <c r="BM1" s="262" t="s">
        <v>28</v>
      </c>
      <c r="BN1" s="262" t="s">
        <v>29</v>
      </c>
      <c r="BO1" s="262" t="s">
        <v>30</v>
      </c>
      <c r="BP1" s="262" t="s">
        <v>31</v>
      </c>
    </row>
    <row r="2" spans="1:69" ht="15" customHeight="1" thickBot="1">
      <c r="A2" s="265"/>
      <c r="B2" s="267"/>
      <c r="C2" s="14">
        <v>1</v>
      </c>
      <c r="D2" s="15">
        <v>2</v>
      </c>
      <c r="E2" s="15">
        <v>3</v>
      </c>
      <c r="F2" s="15">
        <v>4</v>
      </c>
      <c r="G2" s="15">
        <v>5</v>
      </c>
      <c r="H2" s="15">
        <v>6</v>
      </c>
      <c r="I2" s="113">
        <v>7</v>
      </c>
      <c r="J2" s="110">
        <v>8</v>
      </c>
      <c r="K2" s="15">
        <v>9</v>
      </c>
      <c r="L2" s="15">
        <v>10</v>
      </c>
      <c r="M2" s="15">
        <v>11</v>
      </c>
      <c r="N2" s="15">
        <v>12</v>
      </c>
      <c r="O2" s="15">
        <v>13</v>
      </c>
      <c r="P2" s="113">
        <v>14</v>
      </c>
      <c r="Q2" s="110">
        <v>15</v>
      </c>
      <c r="R2" s="15">
        <v>16</v>
      </c>
      <c r="S2" s="15">
        <v>17</v>
      </c>
      <c r="T2" s="15">
        <v>18</v>
      </c>
      <c r="U2" s="15">
        <v>19</v>
      </c>
      <c r="V2" s="15">
        <v>20</v>
      </c>
      <c r="W2" s="113">
        <v>21</v>
      </c>
      <c r="X2" s="110">
        <v>22</v>
      </c>
      <c r="Y2" s="15">
        <v>23</v>
      </c>
      <c r="Z2" s="15">
        <v>24</v>
      </c>
      <c r="AA2" s="15">
        <v>25</v>
      </c>
      <c r="AB2" s="15">
        <v>26</v>
      </c>
      <c r="AC2" s="15">
        <v>27</v>
      </c>
      <c r="AD2" s="113">
        <v>28</v>
      </c>
      <c r="AE2" s="110">
        <v>29</v>
      </c>
      <c r="AF2" s="110">
        <v>30</v>
      </c>
      <c r="AG2" s="110">
        <v>31</v>
      </c>
      <c r="AH2" s="110">
        <v>32</v>
      </c>
      <c r="AI2" s="110">
        <v>33</v>
      </c>
      <c r="AJ2" s="110">
        <v>34</v>
      </c>
      <c r="AK2" s="113">
        <v>35</v>
      </c>
      <c r="AL2" s="247">
        <v>36</v>
      </c>
      <c r="AM2" s="15">
        <v>37</v>
      </c>
      <c r="AN2" s="15">
        <v>38</v>
      </c>
      <c r="AO2" s="15">
        <v>39</v>
      </c>
      <c r="AP2" s="15">
        <v>40</v>
      </c>
      <c r="AQ2" s="15">
        <v>41</v>
      </c>
      <c r="AR2" s="113">
        <v>42</v>
      </c>
      <c r="AS2" s="110">
        <v>43</v>
      </c>
      <c r="AT2" s="15">
        <v>44</v>
      </c>
      <c r="AU2" s="15">
        <v>45</v>
      </c>
      <c r="AV2" s="15">
        <v>46</v>
      </c>
      <c r="AW2" s="15">
        <v>47</v>
      </c>
      <c r="AX2" s="15">
        <v>48</v>
      </c>
      <c r="AY2" s="113">
        <v>49</v>
      </c>
      <c r="AZ2" s="110">
        <v>50</v>
      </c>
      <c r="BA2" s="110">
        <v>51</v>
      </c>
      <c r="BB2" s="110">
        <v>52</v>
      </c>
      <c r="BC2" s="110">
        <v>53</v>
      </c>
      <c r="BD2" s="110">
        <v>54</v>
      </c>
      <c r="BE2" s="110">
        <v>55</v>
      </c>
      <c r="BF2" s="113">
        <v>56</v>
      </c>
      <c r="BG2" s="110">
        <v>57</v>
      </c>
      <c r="BH2" s="15"/>
      <c r="BI2" s="248"/>
      <c r="BJ2" s="271"/>
      <c r="BK2" s="263"/>
      <c r="BL2" s="263"/>
      <c r="BM2" s="263"/>
      <c r="BN2" s="263"/>
      <c r="BO2" s="263"/>
      <c r="BP2" s="263"/>
    </row>
    <row r="3" spans="1:69" s="25" customFormat="1" ht="29.25" customHeight="1" thickBot="1">
      <c r="A3" s="16" t="s">
        <v>32</v>
      </c>
      <c r="B3" s="17" t="s">
        <v>34</v>
      </c>
      <c r="C3" s="18">
        <v>423</v>
      </c>
      <c r="D3" s="19">
        <v>389</v>
      </c>
      <c r="E3" s="19">
        <v>446</v>
      </c>
      <c r="F3" s="19">
        <v>472</v>
      </c>
      <c r="G3" s="19">
        <v>467</v>
      </c>
      <c r="H3" s="19">
        <v>372</v>
      </c>
      <c r="I3" s="114">
        <v>411</v>
      </c>
      <c r="J3" s="111">
        <v>479</v>
      </c>
      <c r="K3" s="19">
        <v>428</v>
      </c>
      <c r="L3" s="19">
        <v>432</v>
      </c>
      <c r="M3" s="19">
        <v>397</v>
      </c>
      <c r="N3" s="19">
        <v>387</v>
      </c>
      <c r="O3" s="19">
        <v>377</v>
      </c>
      <c r="P3" s="114">
        <v>436</v>
      </c>
      <c r="Q3" s="111">
        <v>400</v>
      </c>
      <c r="R3" s="19">
        <v>395</v>
      </c>
      <c r="S3" s="19">
        <v>416</v>
      </c>
      <c r="T3" s="19">
        <v>458</v>
      </c>
      <c r="U3" s="38">
        <v>490</v>
      </c>
      <c r="V3" s="19">
        <v>442</v>
      </c>
      <c r="W3" s="146">
        <v>398</v>
      </c>
      <c r="X3" s="111">
        <v>412</v>
      </c>
      <c r="Y3" s="19">
        <v>445</v>
      </c>
      <c r="Z3" s="19">
        <v>460</v>
      </c>
      <c r="AA3" s="19">
        <v>443</v>
      </c>
      <c r="AB3" s="19">
        <v>394</v>
      </c>
      <c r="AC3" s="19">
        <v>515</v>
      </c>
      <c r="AD3" s="114">
        <v>482</v>
      </c>
      <c r="AE3" s="228" t="s">
        <v>272</v>
      </c>
      <c r="AF3" s="189">
        <v>420</v>
      </c>
      <c r="AG3" s="189">
        <v>452</v>
      </c>
      <c r="AH3" s="189">
        <v>387</v>
      </c>
      <c r="AI3" s="189">
        <v>398</v>
      </c>
      <c r="AJ3" s="189">
        <v>477</v>
      </c>
      <c r="AK3" s="191">
        <v>453</v>
      </c>
      <c r="AL3" s="245">
        <v>487</v>
      </c>
      <c r="AM3" s="19">
        <v>461</v>
      </c>
      <c r="AN3" s="19">
        <v>469</v>
      </c>
      <c r="AO3" s="19">
        <v>418</v>
      </c>
      <c r="AP3" s="251">
        <v>552</v>
      </c>
      <c r="AQ3" s="19">
        <v>469</v>
      </c>
      <c r="AR3" s="114">
        <v>418</v>
      </c>
      <c r="AS3" s="111">
        <v>395</v>
      </c>
      <c r="AT3" s="19">
        <v>450</v>
      </c>
      <c r="AU3" s="19">
        <v>426</v>
      </c>
      <c r="AV3" s="19">
        <v>419</v>
      </c>
      <c r="AW3" s="38">
        <v>477</v>
      </c>
      <c r="AX3" s="19">
        <v>429</v>
      </c>
      <c r="AY3" s="114">
        <v>464</v>
      </c>
      <c r="AZ3" s="298">
        <v>480</v>
      </c>
      <c r="BA3" s="111">
        <v>454</v>
      </c>
      <c r="BB3" s="111">
        <v>424</v>
      </c>
      <c r="BC3" s="111"/>
      <c r="BD3" s="111"/>
      <c r="BE3" s="111"/>
      <c r="BF3" s="114"/>
      <c r="BG3" s="111"/>
      <c r="BH3" s="19"/>
      <c r="BI3" s="246"/>
      <c r="BJ3" s="27">
        <f>COUNTA(C3:BI3)</f>
        <v>52</v>
      </c>
      <c r="BK3" s="20">
        <f>SUM(C3:BI3)</f>
        <v>22345</v>
      </c>
      <c r="BL3" s="21">
        <f>BK3/BJ3</f>
        <v>429.71153846153845</v>
      </c>
      <c r="BM3" s="22">
        <v>42</v>
      </c>
      <c r="BN3" s="22">
        <v>0</v>
      </c>
      <c r="BO3" s="22">
        <f>BJ3-BN3-BM3</f>
        <v>10</v>
      </c>
      <c r="BP3" s="23">
        <f>2*BM3+1*BN3</f>
        <v>84</v>
      </c>
      <c r="BQ3" s="24"/>
    </row>
    <row r="4" spans="1:69" s="25" customFormat="1" ht="30" customHeight="1" thickBot="1">
      <c r="A4" s="16" t="s">
        <v>33</v>
      </c>
      <c r="B4" s="17" t="s">
        <v>76</v>
      </c>
      <c r="C4" s="18">
        <v>432</v>
      </c>
      <c r="D4" s="19">
        <v>390</v>
      </c>
      <c r="E4" s="19">
        <v>441</v>
      </c>
      <c r="F4" s="19">
        <v>385</v>
      </c>
      <c r="G4" s="38">
        <v>498</v>
      </c>
      <c r="H4" s="19">
        <v>406</v>
      </c>
      <c r="I4" s="114">
        <v>459</v>
      </c>
      <c r="J4" s="111">
        <v>476</v>
      </c>
      <c r="K4" s="19">
        <v>393</v>
      </c>
      <c r="L4" s="19">
        <v>480</v>
      </c>
      <c r="M4" s="19">
        <v>478</v>
      </c>
      <c r="N4" s="19">
        <v>422</v>
      </c>
      <c r="O4" s="19">
        <v>478</v>
      </c>
      <c r="P4" s="114">
        <v>408</v>
      </c>
      <c r="Q4" s="111">
        <v>450</v>
      </c>
      <c r="R4" s="19">
        <v>427</v>
      </c>
      <c r="S4" s="19">
        <v>441</v>
      </c>
      <c r="T4" s="19">
        <v>445</v>
      </c>
      <c r="U4" s="19">
        <v>487</v>
      </c>
      <c r="V4" s="19">
        <v>400</v>
      </c>
      <c r="W4" s="114">
        <v>430</v>
      </c>
      <c r="X4" s="111">
        <v>403</v>
      </c>
      <c r="Y4" s="19">
        <v>453</v>
      </c>
      <c r="Z4" s="19">
        <v>412</v>
      </c>
      <c r="AA4" s="19">
        <v>466</v>
      </c>
      <c r="AB4" s="19">
        <v>427</v>
      </c>
      <c r="AC4" s="19">
        <v>397</v>
      </c>
      <c r="AD4" s="114">
        <v>452</v>
      </c>
      <c r="AE4" s="189">
        <v>386</v>
      </c>
      <c r="AF4" s="189">
        <v>549</v>
      </c>
      <c r="AG4" s="189">
        <v>418</v>
      </c>
      <c r="AH4" s="189">
        <v>410</v>
      </c>
      <c r="AI4" s="189">
        <v>462</v>
      </c>
      <c r="AJ4" s="189">
        <v>450</v>
      </c>
      <c r="AK4" s="191">
        <v>403</v>
      </c>
      <c r="AL4" s="238">
        <v>435</v>
      </c>
      <c r="AM4" s="26">
        <v>405</v>
      </c>
      <c r="AN4" s="26">
        <v>428</v>
      </c>
      <c r="AO4" s="26">
        <v>399</v>
      </c>
      <c r="AP4" s="26">
        <v>377</v>
      </c>
      <c r="AQ4" s="26">
        <v>474</v>
      </c>
      <c r="AR4" s="191">
        <v>478</v>
      </c>
      <c r="AS4" s="189">
        <v>456</v>
      </c>
      <c r="AT4" s="26">
        <v>430</v>
      </c>
      <c r="AU4" s="26">
        <v>425</v>
      </c>
      <c r="AV4" s="26">
        <v>399</v>
      </c>
      <c r="AW4" s="26">
        <v>410</v>
      </c>
      <c r="AX4" s="26">
        <v>388</v>
      </c>
      <c r="AY4" s="191">
        <v>406</v>
      </c>
      <c r="AZ4" s="189">
        <v>375</v>
      </c>
      <c r="BA4" s="189">
        <v>422</v>
      </c>
      <c r="BB4" s="189">
        <v>428</v>
      </c>
      <c r="BC4" s="189">
        <v>364</v>
      </c>
      <c r="BD4" s="189"/>
      <c r="BE4" s="189"/>
      <c r="BF4" s="191"/>
      <c r="BG4" s="189"/>
      <c r="BH4" s="26"/>
      <c r="BI4" s="239"/>
      <c r="BJ4" s="37">
        <f>COUNTA(C4:BI4)</f>
        <v>53</v>
      </c>
      <c r="BK4" s="20">
        <f>SUM(C4:BI4)</f>
        <v>22813</v>
      </c>
      <c r="BL4" s="21">
        <f>BK4/BJ4</f>
        <v>430.43396226415092</v>
      </c>
      <c r="BM4" s="22">
        <v>38</v>
      </c>
      <c r="BN4" s="22">
        <v>0</v>
      </c>
      <c r="BO4" s="22">
        <f>BJ4-BN4-BM4</f>
        <v>15</v>
      </c>
      <c r="BP4" s="23">
        <f>2*BM4+1*BN4</f>
        <v>76</v>
      </c>
    </row>
    <row r="5" spans="1:69" s="25" customFormat="1" ht="30" customHeight="1" thickBot="1">
      <c r="A5" s="28" t="s">
        <v>35</v>
      </c>
      <c r="B5" s="17" t="s">
        <v>75</v>
      </c>
      <c r="C5" s="18">
        <v>388</v>
      </c>
      <c r="D5" s="19">
        <v>379</v>
      </c>
      <c r="E5" s="19">
        <v>426</v>
      </c>
      <c r="F5" s="19">
        <v>445</v>
      </c>
      <c r="G5" s="19">
        <v>436</v>
      </c>
      <c r="H5" s="19">
        <v>432</v>
      </c>
      <c r="I5" s="114">
        <v>454</v>
      </c>
      <c r="J5" s="111">
        <v>374</v>
      </c>
      <c r="K5" s="19">
        <v>471</v>
      </c>
      <c r="L5" s="19">
        <v>379</v>
      </c>
      <c r="M5" s="19">
        <v>472</v>
      </c>
      <c r="N5" s="19">
        <v>504</v>
      </c>
      <c r="O5" s="19">
        <v>409</v>
      </c>
      <c r="P5" s="114">
        <v>445</v>
      </c>
      <c r="Q5" s="111">
        <v>393</v>
      </c>
      <c r="R5" s="19">
        <v>377</v>
      </c>
      <c r="S5" s="19">
        <v>392</v>
      </c>
      <c r="T5" s="19">
        <v>480</v>
      </c>
      <c r="U5" s="19">
        <v>401</v>
      </c>
      <c r="V5" s="19">
        <v>473</v>
      </c>
      <c r="W5" s="114">
        <v>397</v>
      </c>
      <c r="X5" s="111">
        <v>452</v>
      </c>
      <c r="Y5" s="19">
        <v>410</v>
      </c>
      <c r="Z5" s="19">
        <v>410</v>
      </c>
      <c r="AA5" s="19">
        <v>423</v>
      </c>
      <c r="AB5" s="19">
        <v>364</v>
      </c>
      <c r="AC5" s="19">
        <v>400</v>
      </c>
      <c r="AD5" s="114">
        <v>449</v>
      </c>
      <c r="AE5" s="111">
        <v>361</v>
      </c>
      <c r="AF5" s="111">
        <v>451</v>
      </c>
      <c r="AG5" s="111">
        <v>403</v>
      </c>
      <c r="AH5" s="111">
        <v>395</v>
      </c>
      <c r="AI5" s="111">
        <v>413</v>
      </c>
      <c r="AJ5" s="111">
        <v>494</v>
      </c>
      <c r="AK5" s="114">
        <v>417</v>
      </c>
      <c r="AL5" s="238">
        <v>398</v>
      </c>
      <c r="AM5" s="26">
        <v>386</v>
      </c>
      <c r="AN5" s="26">
        <v>346</v>
      </c>
      <c r="AO5" s="26">
        <v>443</v>
      </c>
      <c r="AP5" s="26">
        <v>400</v>
      </c>
      <c r="AQ5" s="26">
        <v>412</v>
      </c>
      <c r="AR5" s="191">
        <v>425</v>
      </c>
      <c r="AS5" s="189">
        <v>466</v>
      </c>
      <c r="AT5" s="26">
        <v>366</v>
      </c>
      <c r="AU5" s="26">
        <v>461</v>
      </c>
      <c r="AV5" s="26">
        <v>440</v>
      </c>
      <c r="AW5" s="26">
        <v>439</v>
      </c>
      <c r="AX5" s="26">
        <v>428</v>
      </c>
      <c r="AY5" s="191">
        <v>398</v>
      </c>
      <c r="AZ5" s="189">
        <v>417</v>
      </c>
      <c r="BA5" s="189">
        <v>399</v>
      </c>
      <c r="BB5" s="189">
        <v>362</v>
      </c>
      <c r="BC5" s="189">
        <v>412</v>
      </c>
      <c r="BD5" s="189"/>
      <c r="BE5" s="189"/>
      <c r="BF5" s="191"/>
      <c r="BG5" s="189"/>
      <c r="BH5" s="26"/>
      <c r="BI5" s="239"/>
      <c r="BJ5" s="36">
        <f>COUNTA(C5:BI5)</f>
        <v>53</v>
      </c>
      <c r="BK5" s="20">
        <f>SUM(C5:BI5)</f>
        <v>22167</v>
      </c>
      <c r="BL5" s="21">
        <f>BK5/BJ5</f>
        <v>418.24528301886795</v>
      </c>
      <c r="BM5" s="22">
        <v>35</v>
      </c>
      <c r="BN5" s="22">
        <v>0</v>
      </c>
      <c r="BO5" s="22">
        <f>BJ5-BN5-BM5</f>
        <v>18</v>
      </c>
      <c r="BP5" s="23">
        <f>2*BM5+1*BN5</f>
        <v>70</v>
      </c>
    </row>
    <row r="6" spans="1:69" s="25" customFormat="1" ht="30" customHeight="1" thickBot="1">
      <c r="A6" s="28" t="s">
        <v>36</v>
      </c>
      <c r="B6" s="31" t="s">
        <v>74</v>
      </c>
      <c r="C6" s="32">
        <v>384</v>
      </c>
      <c r="D6" s="30">
        <v>412</v>
      </c>
      <c r="E6" s="30">
        <v>460</v>
      </c>
      <c r="F6" s="30">
        <v>440</v>
      </c>
      <c r="G6" s="30">
        <v>388</v>
      </c>
      <c r="H6" s="30">
        <v>409</v>
      </c>
      <c r="I6" s="115">
        <v>398</v>
      </c>
      <c r="J6" s="112">
        <v>380</v>
      </c>
      <c r="K6" s="30">
        <v>446</v>
      </c>
      <c r="L6" s="30">
        <v>501</v>
      </c>
      <c r="M6" s="30">
        <v>413</v>
      </c>
      <c r="N6" s="30">
        <v>435</v>
      </c>
      <c r="O6" s="30">
        <v>445</v>
      </c>
      <c r="P6" s="115">
        <v>370</v>
      </c>
      <c r="Q6" s="112">
        <v>435</v>
      </c>
      <c r="R6" s="30">
        <v>390</v>
      </c>
      <c r="S6" s="30">
        <v>386</v>
      </c>
      <c r="T6" s="30">
        <v>410</v>
      </c>
      <c r="U6" s="30">
        <v>413</v>
      </c>
      <c r="V6" s="30">
        <v>408</v>
      </c>
      <c r="W6" s="115">
        <v>450</v>
      </c>
      <c r="X6" s="112">
        <v>368</v>
      </c>
      <c r="Y6" s="30">
        <v>385</v>
      </c>
      <c r="Z6" s="30">
        <v>373</v>
      </c>
      <c r="AA6" s="30">
        <v>455</v>
      </c>
      <c r="AB6" s="30">
        <v>487</v>
      </c>
      <c r="AC6" s="30">
        <v>407</v>
      </c>
      <c r="AD6" s="115">
        <v>485</v>
      </c>
      <c r="AE6" s="112">
        <v>389</v>
      </c>
      <c r="AF6" s="112">
        <v>386</v>
      </c>
      <c r="AG6" s="112">
        <v>447</v>
      </c>
      <c r="AH6" s="112">
        <v>385</v>
      </c>
      <c r="AI6" s="112">
        <v>382</v>
      </c>
      <c r="AJ6" s="112">
        <v>387</v>
      </c>
      <c r="AK6" s="115">
        <v>396</v>
      </c>
      <c r="AL6" s="238">
        <v>402</v>
      </c>
      <c r="AM6" s="26">
        <v>391</v>
      </c>
      <c r="AN6" s="26">
        <v>370</v>
      </c>
      <c r="AO6" s="26">
        <v>367</v>
      </c>
      <c r="AP6" s="26">
        <v>436</v>
      </c>
      <c r="AQ6" s="26">
        <v>343</v>
      </c>
      <c r="AR6" s="191">
        <v>466</v>
      </c>
      <c r="AS6" s="189">
        <v>399</v>
      </c>
      <c r="AT6" s="26">
        <v>448</v>
      </c>
      <c r="AU6" s="26">
        <v>404</v>
      </c>
      <c r="AV6" s="26">
        <v>401</v>
      </c>
      <c r="AW6" s="26">
        <v>376</v>
      </c>
      <c r="AX6" s="26">
        <v>406</v>
      </c>
      <c r="AY6" s="191">
        <v>404</v>
      </c>
      <c r="AZ6" s="189">
        <v>415</v>
      </c>
      <c r="BA6" s="189">
        <v>402</v>
      </c>
      <c r="BB6" s="189">
        <v>402</v>
      </c>
      <c r="BC6" s="189">
        <v>402</v>
      </c>
      <c r="BD6" s="189"/>
      <c r="BE6" s="189"/>
      <c r="BF6" s="191"/>
      <c r="BG6" s="189"/>
      <c r="BH6" s="26"/>
      <c r="BI6" s="239"/>
      <c r="BJ6" s="33">
        <f>COUNTA(C6:BI6)</f>
        <v>53</v>
      </c>
      <c r="BK6" s="34">
        <f>SUM(C6:BI6)</f>
        <v>21739</v>
      </c>
      <c r="BL6" s="35">
        <f>BK6/BJ6</f>
        <v>410.16981132075472</v>
      </c>
      <c r="BM6" s="22">
        <v>35</v>
      </c>
      <c r="BN6" s="22">
        <v>0</v>
      </c>
      <c r="BO6" s="22">
        <f>BJ6-BN6-BM6</f>
        <v>18</v>
      </c>
      <c r="BP6" s="23">
        <f>2*BM6+1*BN6</f>
        <v>70</v>
      </c>
    </row>
    <row r="7" spans="1:69" s="25" customFormat="1" ht="30" customHeight="1" thickBot="1">
      <c r="A7" s="16" t="s">
        <v>37</v>
      </c>
      <c r="B7" s="117" t="s">
        <v>329</v>
      </c>
      <c r="C7" s="208">
        <v>380</v>
      </c>
      <c r="D7" s="210">
        <v>347</v>
      </c>
      <c r="E7" s="210">
        <v>325</v>
      </c>
      <c r="F7" s="210">
        <v>368</v>
      </c>
      <c r="G7" s="210">
        <v>382</v>
      </c>
      <c r="H7" s="210">
        <v>387</v>
      </c>
      <c r="I7" s="212">
        <v>314</v>
      </c>
      <c r="J7" s="214">
        <v>420</v>
      </c>
      <c r="K7" s="210">
        <v>412</v>
      </c>
      <c r="L7" s="210">
        <v>315</v>
      </c>
      <c r="M7" s="210">
        <v>351</v>
      </c>
      <c r="N7" s="210">
        <v>372</v>
      </c>
      <c r="O7" s="210">
        <v>308</v>
      </c>
      <c r="P7" s="212">
        <v>381</v>
      </c>
      <c r="Q7" s="214">
        <v>389</v>
      </c>
      <c r="R7" s="210">
        <v>421</v>
      </c>
      <c r="S7" s="210">
        <v>327</v>
      </c>
      <c r="T7" s="210">
        <v>434</v>
      </c>
      <c r="U7" s="210">
        <v>403</v>
      </c>
      <c r="V7" s="210">
        <v>362</v>
      </c>
      <c r="W7" s="212">
        <v>425</v>
      </c>
      <c r="X7" s="214">
        <v>342</v>
      </c>
      <c r="Y7" s="210">
        <v>349</v>
      </c>
      <c r="Z7" s="210">
        <v>436</v>
      </c>
      <c r="AA7" s="210">
        <v>373</v>
      </c>
      <c r="AB7" s="210">
        <v>347</v>
      </c>
      <c r="AC7" s="210">
        <v>393</v>
      </c>
      <c r="AD7" s="212">
        <v>367</v>
      </c>
      <c r="AE7" s="214">
        <v>362</v>
      </c>
      <c r="AF7" s="214">
        <v>406</v>
      </c>
      <c r="AG7" s="214">
        <v>376</v>
      </c>
      <c r="AH7" s="214">
        <v>362</v>
      </c>
      <c r="AI7" s="214">
        <v>389</v>
      </c>
      <c r="AJ7" s="214">
        <v>331</v>
      </c>
      <c r="AK7" s="212">
        <v>370</v>
      </c>
      <c r="AL7" s="240">
        <v>430</v>
      </c>
      <c r="AM7" s="241">
        <v>369</v>
      </c>
      <c r="AN7" s="241">
        <v>411</v>
      </c>
      <c r="AO7" s="241">
        <v>337</v>
      </c>
      <c r="AP7" s="241">
        <v>424</v>
      </c>
      <c r="AQ7" s="241">
        <v>403</v>
      </c>
      <c r="AR7" s="250">
        <v>406</v>
      </c>
      <c r="AS7" s="249">
        <v>374</v>
      </c>
      <c r="AT7" s="241">
        <v>375</v>
      </c>
      <c r="AU7" s="241">
        <v>322</v>
      </c>
      <c r="AV7" s="241">
        <v>385</v>
      </c>
      <c r="AW7" s="241">
        <v>390</v>
      </c>
      <c r="AX7" s="241">
        <v>406</v>
      </c>
      <c r="AY7" s="250">
        <v>318</v>
      </c>
      <c r="AZ7" s="249">
        <v>379</v>
      </c>
      <c r="BA7" s="249">
        <v>390</v>
      </c>
      <c r="BB7" s="249">
        <v>389</v>
      </c>
      <c r="BC7" s="249">
        <v>369</v>
      </c>
      <c r="BD7" s="249"/>
      <c r="BE7" s="249"/>
      <c r="BF7" s="250"/>
      <c r="BG7" s="249"/>
      <c r="BH7" s="241"/>
      <c r="BI7" s="242"/>
      <c r="BJ7" s="216">
        <f>COUNTA(C7:BI7)</f>
        <v>53</v>
      </c>
      <c r="BK7" s="218">
        <f>SUM(C7:BI7)</f>
        <v>19903</v>
      </c>
      <c r="BL7" s="35">
        <f>BK7/BJ7</f>
        <v>375.52830188679246</v>
      </c>
      <c r="BM7" s="77">
        <v>18</v>
      </c>
      <c r="BN7" s="77">
        <v>0</v>
      </c>
      <c r="BO7" s="77">
        <f>BJ7-BN7-BM7</f>
        <v>35</v>
      </c>
      <c r="BP7" s="23">
        <f>2*BM7+1*BN7</f>
        <v>36</v>
      </c>
    </row>
    <row r="8" spans="1:69" s="25" customFormat="1" ht="30" customHeight="1" thickBot="1">
      <c r="A8" s="16" t="s">
        <v>38</v>
      </c>
      <c r="B8" s="73" t="s">
        <v>40</v>
      </c>
      <c r="C8" s="32">
        <v>403</v>
      </c>
      <c r="D8" s="30">
        <v>333</v>
      </c>
      <c r="E8" s="30">
        <v>349</v>
      </c>
      <c r="F8" s="30">
        <v>370</v>
      </c>
      <c r="G8" s="30">
        <v>323</v>
      </c>
      <c r="H8" s="30">
        <v>333</v>
      </c>
      <c r="I8" s="115">
        <v>400</v>
      </c>
      <c r="J8" s="112">
        <v>377</v>
      </c>
      <c r="K8" s="30">
        <v>357</v>
      </c>
      <c r="L8" s="30">
        <v>350</v>
      </c>
      <c r="M8" s="30">
        <v>355</v>
      </c>
      <c r="N8" s="30">
        <v>333</v>
      </c>
      <c r="O8" s="30">
        <v>344</v>
      </c>
      <c r="P8" s="115">
        <v>426</v>
      </c>
      <c r="Q8" s="112">
        <v>326</v>
      </c>
      <c r="R8" s="30">
        <v>382</v>
      </c>
      <c r="S8" s="30">
        <v>277</v>
      </c>
      <c r="T8" s="30">
        <v>396</v>
      </c>
      <c r="U8" s="30">
        <v>357</v>
      </c>
      <c r="V8" s="30">
        <v>348</v>
      </c>
      <c r="W8" s="115">
        <v>437</v>
      </c>
      <c r="X8" s="112">
        <v>328</v>
      </c>
      <c r="Y8" s="30">
        <v>354</v>
      </c>
      <c r="Z8" s="30">
        <v>391</v>
      </c>
      <c r="AA8" s="30">
        <v>473</v>
      </c>
      <c r="AB8" s="30">
        <v>364</v>
      </c>
      <c r="AC8" s="30">
        <v>364</v>
      </c>
      <c r="AD8" s="115">
        <v>303</v>
      </c>
      <c r="AE8" s="112">
        <v>402</v>
      </c>
      <c r="AF8" s="112">
        <v>368</v>
      </c>
      <c r="AG8" s="112">
        <v>386</v>
      </c>
      <c r="AH8" s="112">
        <v>326</v>
      </c>
      <c r="AI8" s="112">
        <v>352</v>
      </c>
      <c r="AJ8" s="112">
        <v>427</v>
      </c>
      <c r="AK8" s="115">
        <v>353</v>
      </c>
      <c r="AL8" s="238">
        <v>306</v>
      </c>
      <c r="AM8" s="26">
        <v>333</v>
      </c>
      <c r="AN8" s="26">
        <v>370</v>
      </c>
      <c r="AO8" s="26">
        <v>266</v>
      </c>
      <c r="AP8" s="26">
        <v>317</v>
      </c>
      <c r="AQ8" s="26">
        <v>294</v>
      </c>
      <c r="AR8" s="191">
        <v>423</v>
      </c>
      <c r="AS8" s="189">
        <v>356</v>
      </c>
      <c r="AT8" s="26">
        <v>340</v>
      </c>
      <c r="AU8" s="26">
        <v>416</v>
      </c>
      <c r="AV8" s="26">
        <v>375</v>
      </c>
      <c r="AW8" s="26">
        <v>291</v>
      </c>
      <c r="AX8" s="26">
        <v>392</v>
      </c>
      <c r="AY8" s="191">
        <v>335</v>
      </c>
      <c r="AZ8" s="189">
        <v>403</v>
      </c>
      <c r="BA8" s="189">
        <v>370</v>
      </c>
      <c r="BB8" s="189">
        <v>352</v>
      </c>
      <c r="BC8" s="189">
        <v>382</v>
      </c>
      <c r="BD8" s="189"/>
      <c r="BE8" s="189"/>
      <c r="BF8" s="191"/>
      <c r="BG8" s="189"/>
      <c r="BH8" s="26"/>
      <c r="BI8" s="239"/>
      <c r="BJ8" s="33">
        <f>COUNTA(C8:BI8)</f>
        <v>53</v>
      </c>
      <c r="BK8" s="34">
        <f>SUM(C8:BI8)</f>
        <v>19088</v>
      </c>
      <c r="BL8" s="35">
        <f>BK8/BJ8</f>
        <v>360.15094339622641</v>
      </c>
      <c r="BM8" s="22">
        <v>17</v>
      </c>
      <c r="BN8" s="22">
        <v>1</v>
      </c>
      <c r="BO8" s="22">
        <f>BJ8-BN8-BM8</f>
        <v>35</v>
      </c>
      <c r="BP8" s="23">
        <f>2*BM8+1*BN8</f>
        <v>35</v>
      </c>
    </row>
    <row r="9" spans="1:69" s="25" customFormat="1" ht="30" customHeight="1" thickBot="1">
      <c r="A9" s="16" t="s">
        <v>77</v>
      </c>
      <c r="B9" s="73" t="s">
        <v>330</v>
      </c>
      <c r="C9" s="190">
        <v>388</v>
      </c>
      <c r="D9" s="26">
        <v>289</v>
      </c>
      <c r="E9" s="26">
        <v>359</v>
      </c>
      <c r="F9" s="26">
        <v>296</v>
      </c>
      <c r="G9" s="26">
        <v>339</v>
      </c>
      <c r="H9" s="26">
        <v>306</v>
      </c>
      <c r="I9" s="191">
        <v>344</v>
      </c>
      <c r="J9" s="189">
        <v>342</v>
      </c>
      <c r="K9" s="26">
        <v>310</v>
      </c>
      <c r="L9" s="26">
        <v>338</v>
      </c>
      <c r="M9" s="26">
        <v>388</v>
      </c>
      <c r="N9" s="26">
        <v>369</v>
      </c>
      <c r="O9" s="26">
        <v>379</v>
      </c>
      <c r="P9" s="191">
        <v>367</v>
      </c>
      <c r="Q9" s="189">
        <v>330</v>
      </c>
      <c r="R9" s="26">
        <v>345</v>
      </c>
      <c r="S9" s="26">
        <v>363</v>
      </c>
      <c r="T9" s="26">
        <v>380</v>
      </c>
      <c r="U9" s="26">
        <v>424</v>
      </c>
      <c r="V9" s="26">
        <v>397</v>
      </c>
      <c r="W9" s="191">
        <v>325</v>
      </c>
      <c r="X9" s="189">
        <v>399</v>
      </c>
      <c r="Y9" s="26">
        <v>387</v>
      </c>
      <c r="Z9" s="26">
        <v>400</v>
      </c>
      <c r="AA9" s="26">
        <v>399</v>
      </c>
      <c r="AB9" s="26">
        <v>349</v>
      </c>
      <c r="AC9" s="26">
        <v>354</v>
      </c>
      <c r="AD9" s="191">
        <v>303</v>
      </c>
      <c r="AE9" s="189">
        <v>338</v>
      </c>
      <c r="AF9" s="189">
        <v>286</v>
      </c>
      <c r="AG9" s="189">
        <v>475</v>
      </c>
      <c r="AH9" s="189">
        <v>318</v>
      </c>
      <c r="AI9" s="189">
        <v>392</v>
      </c>
      <c r="AJ9" s="189">
        <v>324</v>
      </c>
      <c r="AK9" s="191">
        <v>339</v>
      </c>
      <c r="AL9" s="238">
        <v>379</v>
      </c>
      <c r="AM9" s="26">
        <v>420</v>
      </c>
      <c r="AN9" s="26">
        <v>393</v>
      </c>
      <c r="AO9" s="26">
        <v>361</v>
      </c>
      <c r="AP9" s="26">
        <v>395</v>
      </c>
      <c r="AQ9" s="26">
        <v>403</v>
      </c>
      <c r="AR9" s="191">
        <v>327</v>
      </c>
      <c r="AS9" s="189">
        <v>314</v>
      </c>
      <c r="AT9" s="26">
        <v>386</v>
      </c>
      <c r="AU9" s="26">
        <v>360</v>
      </c>
      <c r="AV9" s="26">
        <v>359</v>
      </c>
      <c r="AW9" s="26">
        <v>389</v>
      </c>
      <c r="AX9" s="26">
        <v>334</v>
      </c>
      <c r="AY9" s="191">
        <v>347</v>
      </c>
      <c r="AZ9" s="189">
        <v>410</v>
      </c>
      <c r="BA9" s="189">
        <v>388</v>
      </c>
      <c r="BB9" s="189">
        <v>334</v>
      </c>
      <c r="BC9" s="189">
        <v>382</v>
      </c>
      <c r="BD9" s="189">
        <v>425</v>
      </c>
      <c r="BE9" s="189"/>
      <c r="BF9" s="191"/>
      <c r="BG9" s="189"/>
      <c r="BH9" s="26"/>
      <c r="BI9" s="239"/>
      <c r="BJ9" s="36">
        <f>COUNTA(C9:BI9)</f>
        <v>54</v>
      </c>
      <c r="BK9" s="192">
        <f>SUM(C9:BI9)</f>
        <v>19547</v>
      </c>
      <c r="BL9" s="74">
        <f>BK9/BJ9</f>
        <v>361.98148148148147</v>
      </c>
      <c r="BM9" s="22">
        <v>14</v>
      </c>
      <c r="BN9" s="22">
        <v>1</v>
      </c>
      <c r="BO9" s="22">
        <f>BJ9-BN9-BM9</f>
        <v>39</v>
      </c>
      <c r="BP9" s="23">
        <f>2*BM9+1*BN9</f>
        <v>29</v>
      </c>
    </row>
    <row r="10" spans="1:69" s="25" customFormat="1" ht="30" customHeight="1" thickBot="1">
      <c r="A10" s="29" t="s">
        <v>84</v>
      </c>
      <c r="B10" s="116" t="s">
        <v>39</v>
      </c>
      <c r="C10" s="207">
        <v>334</v>
      </c>
      <c r="D10" s="209">
        <v>341</v>
      </c>
      <c r="E10" s="209">
        <v>308</v>
      </c>
      <c r="F10" s="209">
        <v>339</v>
      </c>
      <c r="G10" s="209">
        <v>350</v>
      </c>
      <c r="H10" s="209">
        <v>347</v>
      </c>
      <c r="I10" s="211">
        <v>342</v>
      </c>
      <c r="J10" s="213">
        <v>339</v>
      </c>
      <c r="K10" s="209">
        <v>423</v>
      </c>
      <c r="L10" s="209">
        <v>308</v>
      </c>
      <c r="M10" s="209">
        <v>323</v>
      </c>
      <c r="N10" s="209">
        <v>343</v>
      </c>
      <c r="O10" s="209">
        <v>382</v>
      </c>
      <c r="P10" s="211">
        <v>396</v>
      </c>
      <c r="Q10" s="213">
        <v>311</v>
      </c>
      <c r="R10" s="209">
        <v>448</v>
      </c>
      <c r="S10" s="209">
        <v>401</v>
      </c>
      <c r="T10" s="209">
        <v>331</v>
      </c>
      <c r="U10" s="209">
        <v>407</v>
      </c>
      <c r="V10" s="209">
        <v>334</v>
      </c>
      <c r="W10" s="211">
        <v>312</v>
      </c>
      <c r="X10" s="213">
        <v>346</v>
      </c>
      <c r="Y10" s="209">
        <v>295</v>
      </c>
      <c r="Z10" s="209">
        <v>359</v>
      </c>
      <c r="AA10" s="209">
        <v>416</v>
      </c>
      <c r="AB10" s="209">
        <v>317</v>
      </c>
      <c r="AC10" s="209">
        <v>319</v>
      </c>
      <c r="AD10" s="211">
        <v>412</v>
      </c>
      <c r="AE10" s="213">
        <v>412</v>
      </c>
      <c r="AF10" s="213">
        <v>352</v>
      </c>
      <c r="AG10" s="213">
        <v>414</v>
      </c>
      <c r="AH10" s="213">
        <v>378</v>
      </c>
      <c r="AI10" s="213">
        <v>301</v>
      </c>
      <c r="AJ10" s="213">
        <v>360</v>
      </c>
      <c r="AK10" s="211">
        <v>372</v>
      </c>
      <c r="AL10" s="243">
        <v>375</v>
      </c>
      <c r="AM10" s="209">
        <v>364</v>
      </c>
      <c r="AN10" s="209">
        <v>419</v>
      </c>
      <c r="AO10" s="209">
        <v>386</v>
      </c>
      <c r="AP10" s="209">
        <v>422</v>
      </c>
      <c r="AQ10" s="209">
        <v>332</v>
      </c>
      <c r="AR10" s="211">
        <v>342</v>
      </c>
      <c r="AS10" s="213">
        <v>350</v>
      </c>
      <c r="AT10" s="209">
        <v>334</v>
      </c>
      <c r="AU10" s="209">
        <v>403</v>
      </c>
      <c r="AV10" s="209">
        <v>359</v>
      </c>
      <c r="AW10" s="209">
        <v>330</v>
      </c>
      <c r="AX10" s="209">
        <v>375</v>
      </c>
      <c r="AY10" s="211">
        <v>381</v>
      </c>
      <c r="AZ10" s="213">
        <v>359</v>
      </c>
      <c r="BA10" s="213">
        <v>347</v>
      </c>
      <c r="BB10" s="213">
        <v>422</v>
      </c>
      <c r="BC10" s="213">
        <v>377</v>
      </c>
      <c r="BD10" s="213"/>
      <c r="BE10" s="213"/>
      <c r="BF10" s="211"/>
      <c r="BG10" s="213"/>
      <c r="BH10" s="209"/>
      <c r="BI10" s="244"/>
      <c r="BJ10" s="215">
        <f>COUNTA(C10:BI10)</f>
        <v>53</v>
      </c>
      <c r="BK10" s="217">
        <f>SUM(C10:BI10)</f>
        <v>19149</v>
      </c>
      <c r="BL10" s="78">
        <f>BK10/BJ10</f>
        <v>361.30188679245282</v>
      </c>
      <c r="BM10" s="22">
        <v>12</v>
      </c>
      <c r="BN10" s="22">
        <v>0</v>
      </c>
      <c r="BO10" s="22">
        <f>BJ10-BN10-BM10</f>
        <v>41</v>
      </c>
      <c r="BP10" s="23">
        <f>2*BM10+1*BN10</f>
        <v>24</v>
      </c>
    </row>
    <row r="11" spans="1:69" ht="37.5" customHeight="1">
      <c r="BJ11" s="71">
        <f>SUM(BJ3:BJ10)</f>
        <v>424</v>
      </c>
      <c r="BK11" s="72"/>
      <c r="BL11" s="72"/>
      <c r="BM11" s="71">
        <f>SUM(BM3:BM10)</f>
        <v>211</v>
      </c>
      <c r="BN11" s="71">
        <f>SUM(BN3:BN10)</f>
        <v>2</v>
      </c>
      <c r="BO11" s="71">
        <f>SUM(BO3:BO10)</f>
        <v>211</v>
      </c>
      <c r="BP11" s="71">
        <f>BM11+BN11+BO11</f>
        <v>424</v>
      </c>
    </row>
    <row r="12" spans="1:69" ht="11.25" customHeight="1">
      <c r="BL12" s="62"/>
      <c r="BM12" s="62"/>
    </row>
    <row r="13" spans="1:69" hidden="1"/>
    <row r="14" spans="1:69" ht="48" customHeight="1" thickBot="1">
      <c r="B14" s="158" t="s">
        <v>387</v>
      </c>
    </row>
    <row r="15" spans="1:69" ht="25.5" customHeight="1">
      <c r="A15" s="147" t="s">
        <v>32</v>
      </c>
      <c r="B15" s="148" t="s">
        <v>34</v>
      </c>
      <c r="C15" s="149">
        <v>428.30612244897958</v>
      </c>
      <c r="D15" s="150">
        <v>39</v>
      </c>
      <c r="E15" s="150">
        <v>0</v>
      </c>
      <c r="F15" s="150">
        <v>10</v>
      </c>
      <c r="G15" s="151">
        <v>78</v>
      </c>
    </row>
    <row r="16" spans="1:69" ht="25.5" customHeight="1">
      <c r="A16" s="16" t="s">
        <v>33</v>
      </c>
      <c r="B16" s="17" t="s">
        <v>76</v>
      </c>
      <c r="C16" s="152">
        <v>433.14285714285717</v>
      </c>
      <c r="D16" s="153">
        <v>35</v>
      </c>
      <c r="E16" s="153">
        <v>0</v>
      </c>
      <c r="F16" s="153">
        <v>14</v>
      </c>
      <c r="G16" s="154">
        <v>70</v>
      </c>
    </row>
    <row r="17" spans="1:7" ht="25.5" customHeight="1">
      <c r="A17" s="28" t="s">
        <v>35</v>
      </c>
      <c r="B17" s="17" t="s">
        <v>75</v>
      </c>
      <c r="C17" s="152">
        <v>419.9387755102041</v>
      </c>
      <c r="D17" s="153">
        <v>33</v>
      </c>
      <c r="E17" s="153">
        <v>0</v>
      </c>
      <c r="F17" s="153">
        <v>16</v>
      </c>
      <c r="G17" s="154">
        <v>66</v>
      </c>
    </row>
    <row r="18" spans="1:7" ht="25.5" customHeight="1">
      <c r="A18" s="28" t="s">
        <v>36</v>
      </c>
      <c r="B18" s="31" t="s">
        <v>74</v>
      </c>
      <c r="C18" s="152">
        <v>410.57142857142856</v>
      </c>
      <c r="D18" s="153">
        <v>32</v>
      </c>
      <c r="E18" s="153">
        <v>0</v>
      </c>
      <c r="F18" s="153">
        <v>17</v>
      </c>
      <c r="G18" s="154">
        <v>64</v>
      </c>
    </row>
    <row r="19" spans="1:7" ht="25.5" customHeight="1">
      <c r="A19" s="16" t="s">
        <v>37</v>
      </c>
      <c r="B19" s="73" t="s">
        <v>329</v>
      </c>
      <c r="C19" s="152">
        <v>375.0204081632653</v>
      </c>
      <c r="D19" s="153">
        <v>17</v>
      </c>
      <c r="E19" s="153">
        <v>0</v>
      </c>
      <c r="F19" s="153">
        <v>32</v>
      </c>
      <c r="G19" s="154">
        <v>34</v>
      </c>
    </row>
    <row r="20" spans="1:7" ht="25.5" customHeight="1">
      <c r="A20" s="16" t="s">
        <v>38</v>
      </c>
      <c r="B20" s="117" t="s">
        <v>40</v>
      </c>
      <c r="C20" s="152">
        <v>358.79591836734693</v>
      </c>
      <c r="D20" s="153">
        <v>17</v>
      </c>
      <c r="E20" s="153">
        <v>0</v>
      </c>
      <c r="F20" s="153">
        <v>32</v>
      </c>
      <c r="G20" s="154">
        <v>34</v>
      </c>
    </row>
    <row r="21" spans="1:7" ht="25.5" customHeight="1">
      <c r="A21" s="16" t="s">
        <v>77</v>
      </c>
      <c r="B21" s="73" t="s">
        <v>330</v>
      </c>
      <c r="C21" s="152">
        <v>359.34693877551018</v>
      </c>
      <c r="D21" s="153">
        <v>12</v>
      </c>
      <c r="E21" s="153">
        <v>0</v>
      </c>
      <c r="F21" s="153">
        <v>37</v>
      </c>
      <c r="G21" s="154">
        <v>24</v>
      </c>
    </row>
    <row r="22" spans="1:7" ht="25.5" customHeight="1" thickBot="1">
      <c r="A22" s="29" t="s">
        <v>84</v>
      </c>
      <c r="B22" s="116" t="s">
        <v>39</v>
      </c>
      <c r="C22" s="155">
        <v>360.08163265306121</v>
      </c>
      <c r="D22" s="156">
        <v>11</v>
      </c>
      <c r="E22" s="156">
        <v>0</v>
      </c>
      <c r="F22" s="156">
        <v>38</v>
      </c>
      <c r="G22" s="157">
        <v>22</v>
      </c>
    </row>
  </sheetData>
  <sortState ref="B3:BP10">
    <sortCondition descending="1" ref="BP3:BP10"/>
  </sortState>
  <mergeCells count="10">
    <mergeCell ref="BM1:BM2"/>
    <mergeCell ref="BN1:BN2"/>
    <mergeCell ref="BO1:BO2"/>
    <mergeCell ref="BP1:BP2"/>
    <mergeCell ref="A1:A2"/>
    <mergeCell ref="B1:B2"/>
    <mergeCell ref="C1:BI1"/>
    <mergeCell ref="BJ1:BJ2"/>
    <mergeCell ref="BK1:BK2"/>
    <mergeCell ref="BL1:BL2"/>
  </mergeCells>
  <conditionalFormatting sqref="C3:BJ10">
    <cfRule type="cellIs" dxfId="7" priority="23" stopIfTrue="1" operator="greaterThan">
      <formula>500</formula>
    </cfRule>
    <cfRule type="cellIs" dxfId="6" priority="24" stopIfTrue="1" operator="greaterThan">
      <formula>500</formula>
    </cfRule>
  </conditionalFormatting>
  <conditionalFormatting sqref="C3:BI10">
    <cfRule type="cellIs" dxfId="5" priority="21" stopIfTrue="1" operator="greaterThan">
      <formula>499</formula>
    </cfRule>
    <cfRule type="cellIs" dxfId="4" priority="22" stopIfTrue="1" operator="greaterThan">
      <formula>499</formula>
    </cfRule>
  </conditionalFormatting>
  <printOptions horizontalCentered="1"/>
  <pageMargins left="0.19685039370078741" right="0.19685039370078741" top="0.98425196850393704" bottom="0.98425196850393704" header="0.51181102362204722" footer="0.51181102362204722"/>
  <pageSetup paperSize="9" scale="73" fitToWidth="2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L188"/>
  <sheetViews>
    <sheetView tabSelected="1" topLeftCell="A146" workbookViewId="0">
      <selection activeCell="J174" sqref="J174"/>
    </sheetView>
  </sheetViews>
  <sheetFormatPr defaultRowHeight="15"/>
  <cols>
    <col min="2" max="2" width="6.5703125" customWidth="1"/>
    <col min="3" max="3" width="11.85546875" customWidth="1"/>
    <col min="4" max="4" width="12.5703125" customWidth="1"/>
    <col min="5" max="5" width="8" customWidth="1"/>
    <col min="6" max="6" width="12.5703125" customWidth="1"/>
    <col min="7" max="7" width="5.7109375" customWidth="1"/>
    <col min="8" max="8" width="11.85546875" customWidth="1"/>
    <col min="9" max="9" width="12.5703125" customWidth="1"/>
    <col min="10" max="10" width="8" customWidth="1"/>
    <col min="11" max="11" width="12.5703125" customWidth="1"/>
    <col min="12" max="12" width="12.42578125" customWidth="1"/>
    <col min="14" max="14" width="2.140625" customWidth="1"/>
    <col min="15" max="15" width="12" customWidth="1"/>
  </cols>
  <sheetData>
    <row r="1" spans="2:11" ht="15.75" thickBot="1"/>
    <row r="2" spans="2:11" ht="36" customHeight="1" thickBot="1">
      <c r="B2" s="284" t="s">
        <v>86</v>
      </c>
      <c r="C2" s="285"/>
      <c r="D2" s="285"/>
      <c r="E2" s="285"/>
      <c r="F2" s="285"/>
      <c r="G2" s="285"/>
      <c r="H2" s="285"/>
      <c r="I2" s="285"/>
      <c r="J2" s="285"/>
      <c r="K2" s="286"/>
    </row>
    <row r="3" spans="2:11" ht="15.75" thickBot="1">
      <c r="B3" s="272" t="s">
        <v>87</v>
      </c>
      <c r="C3" s="273"/>
      <c r="D3" s="273"/>
      <c r="E3" s="273"/>
      <c r="F3" s="273"/>
      <c r="G3" s="273"/>
      <c r="H3" s="273"/>
      <c r="I3" s="273"/>
      <c r="J3" s="273"/>
      <c r="K3" s="274"/>
    </row>
    <row r="4" spans="2:11" ht="16.5" thickTop="1" thickBot="1">
      <c r="B4" s="275" t="s">
        <v>0</v>
      </c>
      <c r="C4" s="276"/>
      <c r="D4" s="1" t="s">
        <v>1</v>
      </c>
      <c r="E4" s="1"/>
      <c r="F4" s="1" t="s">
        <v>2</v>
      </c>
      <c r="G4" s="2"/>
      <c r="H4" s="3"/>
      <c r="I4" s="1" t="s">
        <v>3</v>
      </c>
      <c r="J4" s="1"/>
      <c r="K4" s="1" t="s">
        <v>4</v>
      </c>
    </row>
    <row r="5" spans="2:11" ht="16.5" thickTop="1" thickBot="1">
      <c r="B5" s="4">
        <v>0.75</v>
      </c>
      <c r="C5" s="5" t="s">
        <v>5</v>
      </c>
      <c r="D5" s="65" t="s">
        <v>6</v>
      </c>
      <c r="E5" s="6" t="s">
        <v>118</v>
      </c>
      <c r="F5" s="82" t="s">
        <v>68</v>
      </c>
      <c r="G5" s="7"/>
      <c r="H5" s="5" t="s">
        <v>7</v>
      </c>
      <c r="I5" s="68" t="s">
        <v>57</v>
      </c>
      <c r="J5" s="6" t="s">
        <v>119</v>
      </c>
      <c r="K5" s="83" t="s">
        <v>88</v>
      </c>
    </row>
    <row r="6" spans="2:11" ht="15.75" thickBot="1">
      <c r="B6" s="8">
        <v>0.78125</v>
      </c>
      <c r="C6" s="9" t="s">
        <v>9</v>
      </c>
      <c r="D6" s="64" t="s">
        <v>8</v>
      </c>
      <c r="E6" s="10" t="s">
        <v>120</v>
      </c>
      <c r="F6" s="67" t="s">
        <v>61</v>
      </c>
      <c r="G6" s="7"/>
      <c r="H6" s="9" t="s">
        <v>10</v>
      </c>
      <c r="I6" s="66" t="s">
        <v>11</v>
      </c>
      <c r="J6" s="10" t="s">
        <v>121</v>
      </c>
      <c r="K6" s="80" t="s">
        <v>65</v>
      </c>
    </row>
    <row r="7" spans="2:11" ht="15.75" thickBot="1">
      <c r="B7" s="4">
        <v>0.8125</v>
      </c>
      <c r="C7" s="5" t="s">
        <v>12</v>
      </c>
      <c r="D7" s="83" t="s">
        <v>88</v>
      </c>
      <c r="E7" s="11" t="s">
        <v>122</v>
      </c>
      <c r="F7" s="65" t="s">
        <v>6</v>
      </c>
      <c r="G7" s="7"/>
      <c r="H7" s="5" t="s">
        <v>13</v>
      </c>
      <c r="I7" s="67" t="s">
        <v>61</v>
      </c>
      <c r="J7" s="6" t="s">
        <v>123</v>
      </c>
      <c r="K7" s="82" t="s">
        <v>68</v>
      </c>
    </row>
    <row r="8" spans="2:11" ht="15.75" thickBot="1">
      <c r="B8" s="8">
        <v>0.83333333333333337</v>
      </c>
      <c r="C8" s="9" t="s">
        <v>14</v>
      </c>
      <c r="D8" s="80" t="s">
        <v>65</v>
      </c>
      <c r="E8" s="10" t="s">
        <v>124</v>
      </c>
      <c r="F8" s="64" t="s">
        <v>8</v>
      </c>
      <c r="G8" s="7"/>
      <c r="H8" s="9" t="s">
        <v>15</v>
      </c>
      <c r="I8" s="68" t="s">
        <v>57</v>
      </c>
      <c r="J8" s="10" t="s">
        <v>125</v>
      </c>
      <c r="K8" s="66" t="s">
        <v>11</v>
      </c>
    </row>
    <row r="9" spans="2:11" ht="15.75" thickBot="1">
      <c r="B9" s="4">
        <v>0.85416666666666663</v>
      </c>
      <c r="C9" s="5" t="s">
        <v>16</v>
      </c>
      <c r="D9" s="82" t="s">
        <v>68</v>
      </c>
      <c r="E9" s="6" t="s">
        <v>126</v>
      </c>
      <c r="F9" s="83" t="s">
        <v>88</v>
      </c>
      <c r="G9" s="7"/>
      <c r="H9" s="5" t="s">
        <v>17</v>
      </c>
      <c r="I9" s="65" t="s">
        <v>6</v>
      </c>
      <c r="J9" s="11" t="s">
        <v>127</v>
      </c>
      <c r="K9" s="68" t="s">
        <v>57</v>
      </c>
    </row>
    <row r="10" spans="2:11" ht="15.75" thickBot="1">
      <c r="B10" s="8">
        <v>0.875</v>
      </c>
      <c r="C10" s="9" t="s">
        <v>18</v>
      </c>
      <c r="D10" s="66" t="s">
        <v>11</v>
      </c>
      <c r="E10" s="10" t="s">
        <v>128</v>
      </c>
      <c r="F10" s="64" t="s">
        <v>8</v>
      </c>
      <c r="G10" s="7"/>
      <c r="H10" s="9" t="s">
        <v>19</v>
      </c>
      <c r="I10" s="80" t="s">
        <v>65</v>
      </c>
      <c r="J10" s="10" t="s">
        <v>129</v>
      </c>
      <c r="K10" s="67" t="s">
        <v>61</v>
      </c>
    </row>
    <row r="11" spans="2:11" ht="15.75" thickBot="1">
      <c r="B11" s="4">
        <v>0.89583333333333337</v>
      </c>
      <c r="C11" s="5" t="s">
        <v>20</v>
      </c>
      <c r="D11" s="82" t="s">
        <v>68</v>
      </c>
      <c r="E11" s="6" t="s">
        <v>130</v>
      </c>
      <c r="F11" s="68" t="s">
        <v>57</v>
      </c>
      <c r="G11" s="7"/>
      <c r="H11" s="5" t="s">
        <v>21</v>
      </c>
      <c r="I11" s="66" t="s">
        <v>11</v>
      </c>
      <c r="J11" s="11" t="s">
        <v>131</v>
      </c>
      <c r="K11" s="83" t="s">
        <v>88</v>
      </c>
    </row>
    <row r="12" spans="2:11" ht="15.75" thickBot="1">
      <c r="B12" s="8">
        <v>0.91666666666666663</v>
      </c>
      <c r="C12" s="9" t="s">
        <v>22</v>
      </c>
      <c r="D12" s="65" t="s">
        <v>6</v>
      </c>
      <c r="E12" s="10" t="s">
        <v>132</v>
      </c>
      <c r="F12" s="80" t="s">
        <v>65</v>
      </c>
      <c r="G12" s="7"/>
      <c r="H12" s="9" t="s">
        <v>78</v>
      </c>
      <c r="I12" s="83" t="s">
        <v>88</v>
      </c>
      <c r="J12" s="12" t="s">
        <v>133</v>
      </c>
      <c r="K12" s="67" t="s">
        <v>61</v>
      </c>
    </row>
    <row r="13" spans="2:11" ht="15.75" thickBot="1">
      <c r="B13" s="4">
        <v>0.9375</v>
      </c>
      <c r="C13" s="5" t="s">
        <v>79</v>
      </c>
      <c r="D13" s="68" t="s">
        <v>57</v>
      </c>
      <c r="E13" s="11" t="s">
        <v>134</v>
      </c>
      <c r="F13" s="67" t="s">
        <v>61</v>
      </c>
      <c r="G13" s="7"/>
      <c r="H13" s="5" t="s">
        <v>80</v>
      </c>
      <c r="I13" s="64" t="s">
        <v>8</v>
      </c>
      <c r="J13" s="11" t="s">
        <v>135</v>
      </c>
      <c r="K13" s="65" t="s">
        <v>6</v>
      </c>
    </row>
    <row r="14" spans="2:11" ht="15.75" thickBot="1">
      <c r="B14" s="8">
        <v>0.95833333333333337</v>
      </c>
      <c r="C14" s="9" t="s">
        <v>81</v>
      </c>
      <c r="D14" s="83" t="s">
        <v>88</v>
      </c>
      <c r="E14" s="10" t="s">
        <v>136</v>
      </c>
      <c r="F14" s="64" t="s">
        <v>8</v>
      </c>
      <c r="G14" s="7"/>
      <c r="H14" s="9" t="s">
        <v>82</v>
      </c>
      <c r="I14" s="82" t="s">
        <v>68</v>
      </c>
      <c r="J14" s="12" t="s">
        <v>137</v>
      </c>
      <c r="K14" s="66" t="s">
        <v>11</v>
      </c>
    </row>
    <row r="15" spans="2:11" ht="15.75" thickBot="1">
      <c r="B15" s="4">
        <v>0.97916666666666663</v>
      </c>
      <c r="C15" s="5" t="s">
        <v>83</v>
      </c>
      <c r="D15" s="67" t="s">
        <v>61</v>
      </c>
      <c r="E15" s="11" t="s">
        <v>138</v>
      </c>
      <c r="F15" s="65" t="s">
        <v>6</v>
      </c>
      <c r="G15" s="7"/>
      <c r="H15" s="5" t="s">
        <v>89</v>
      </c>
      <c r="I15" s="80" t="s">
        <v>65</v>
      </c>
      <c r="J15" s="11" t="s">
        <v>139</v>
      </c>
      <c r="K15" s="82" t="s">
        <v>68</v>
      </c>
    </row>
    <row r="16" spans="2:11" ht="15.75" thickBot="1"/>
    <row r="17" spans="2:12" ht="15.75" thickBot="1">
      <c r="B17" s="272" t="s">
        <v>90</v>
      </c>
      <c r="C17" s="273"/>
      <c r="D17" s="273"/>
      <c r="E17" s="273"/>
      <c r="F17" s="273"/>
      <c r="G17" s="273"/>
      <c r="H17" s="273"/>
      <c r="I17" s="273"/>
      <c r="J17" s="273"/>
      <c r="K17" s="274"/>
    </row>
    <row r="18" spans="2:12" ht="16.5" thickTop="1" thickBot="1">
      <c r="B18" s="275" t="s">
        <v>0</v>
      </c>
      <c r="C18" s="276"/>
      <c r="D18" s="1" t="s">
        <v>1</v>
      </c>
      <c r="E18" s="1"/>
      <c r="F18" s="1" t="s">
        <v>2</v>
      </c>
      <c r="G18" s="2"/>
      <c r="H18" s="3"/>
      <c r="I18" s="1" t="s">
        <v>3</v>
      </c>
      <c r="J18" s="1"/>
      <c r="K18" s="1" t="s">
        <v>4</v>
      </c>
    </row>
    <row r="19" spans="2:12" ht="16.5" thickTop="1" thickBot="1">
      <c r="B19" s="8">
        <v>0.70833333333333337</v>
      </c>
      <c r="C19" s="9" t="s">
        <v>91</v>
      </c>
      <c r="D19" s="103" t="s">
        <v>61</v>
      </c>
      <c r="E19" s="104" t="s">
        <v>154</v>
      </c>
      <c r="F19" s="105" t="s">
        <v>11</v>
      </c>
      <c r="G19" s="7"/>
      <c r="H19" s="9" t="s">
        <v>92</v>
      </c>
      <c r="I19" s="83" t="s">
        <v>88</v>
      </c>
      <c r="J19" s="10" t="s">
        <v>155</v>
      </c>
      <c r="K19" s="80" t="s">
        <v>65</v>
      </c>
    </row>
    <row r="20" spans="2:12" ht="15.75" thickBot="1">
      <c r="B20" s="84">
        <v>0.73958333333333337</v>
      </c>
      <c r="C20" s="5" t="s">
        <v>93</v>
      </c>
      <c r="D20" s="64" t="s">
        <v>8</v>
      </c>
      <c r="E20" s="106" t="s">
        <v>156</v>
      </c>
      <c r="F20" s="68" t="s">
        <v>57</v>
      </c>
      <c r="G20" s="7"/>
      <c r="H20" s="5" t="s">
        <v>94</v>
      </c>
      <c r="I20" s="66" t="s">
        <v>11</v>
      </c>
      <c r="J20" s="11" t="s">
        <v>157</v>
      </c>
      <c r="K20" s="65" t="s">
        <v>6</v>
      </c>
    </row>
    <row r="21" spans="2:12" ht="15.75" thickBot="1">
      <c r="B21" s="85">
        <v>0.77083333333333337</v>
      </c>
      <c r="C21" s="86" t="s">
        <v>95</v>
      </c>
      <c r="D21" s="108" t="s">
        <v>57</v>
      </c>
      <c r="E21" s="87" t="s">
        <v>158</v>
      </c>
      <c r="F21" s="109" t="s">
        <v>65</v>
      </c>
      <c r="G21" s="88"/>
      <c r="H21" s="86" t="s">
        <v>96</v>
      </c>
      <c r="I21" s="89" t="s">
        <v>68</v>
      </c>
      <c r="J21" s="87" t="s">
        <v>159</v>
      </c>
      <c r="K21" s="90" t="s">
        <v>8</v>
      </c>
      <c r="L21" s="91" t="s">
        <v>97</v>
      </c>
    </row>
    <row r="22" spans="2:12" ht="16.5" thickTop="1" thickBot="1">
      <c r="B22" s="84">
        <v>0.79166666666666663</v>
      </c>
      <c r="C22" s="5" t="s">
        <v>5</v>
      </c>
      <c r="D22" s="83" t="s">
        <v>88</v>
      </c>
      <c r="E22" s="11" t="s">
        <v>160</v>
      </c>
      <c r="F22" s="65" t="s">
        <v>6</v>
      </c>
      <c r="G22" s="7"/>
      <c r="H22" s="5" t="s">
        <v>7</v>
      </c>
      <c r="I22" s="67" t="s">
        <v>61</v>
      </c>
      <c r="J22" s="11" t="s">
        <v>161</v>
      </c>
      <c r="K22" s="82" t="s">
        <v>68</v>
      </c>
    </row>
    <row r="23" spans="2:12" ht="15.75" thickBot="1">
      <c r="B23" s="8">
        <v>0.8125</v>
      </c>
      <c r="C23" s="9" t="s">
        <v>9</v>
      </c>
      <c r="D23" s="107" t="s">
        <v>8</v>
      </c>
      <c r="E23" s="10" t="s">
        <v>162</v>
      </c>
      <c r="F23" s="81" t="s">
        <v>61</v>
      </c>
      <c r="G23" s="7"/>
      <c r="H23" s="9" t="s">
        <v>10</v>
      </c>
      <c r="I23" s="66" t="s">
        <v>11</v>
      </c>
      <c r="J23" s="10" t="s">
        <v>163</v>
      </c>
      <c r="K23" s="80" t="s">
        <v>65</v>
      </c>
    </row>
    <row r="24" spans="2:12" ht="15.75" thickBot="1">
      <c r="B24" s="84">
        <v>0.83333333333333337</v>
      </c>
      <c r="C24" s="5" t="s">
        <v>12</v>
      </c>
      <c r="D24" s="80" t="s">
        <v>65</v>
      </c>
      <c r="E24" s="11" t="s">
        <v>164</v>
      </c>
      <c r="F24" s="64" t="s">
        <v>8</v>
      </c>
      <c r="G24" s="7"/>
      <c r="H24" s="5" t="s">
        <v>13</v>
      </c>
      <c r="I24" s="68" t="s">
        <v>57</v>
      </c>
      <c r="J24" s="11" t="s">
        <v>165</v>
      </c>
      <c r="K24" s="66" t="s">
        <v>11</v>
      </c>
    </row>
    <row r="25" spans="2:12" ht="15.75" thickBot="1">
      <c r="B25" s="8">
        <v>0.85416666666666663</v>
      </c>
      <c r="C25" s="9" t="s">
        <v>14</v>
      </c>
      <c r="D25" s="82" t="s">
        <v>68</v>
      </c>
      <c r="E25" s="10" t="s">
        <v>166</v>
      </c>
      <c r="F25" s="83" t="s">
        <v>88</v>
      </c>
      <c r="G25" s="7"/>
      <c r="H25" s="9" t="s">
        <v>15</v>
      </c>
      <c r="I25" s="65" t="s">
        <v>6</v>
      </c>
      <c r="J25" s="10" t="s">
        <v>167</v>
      </c>
      <c r="K25" s="68" t="s">
        <v>57</v>
      </c>
    </row>
    <row r="26" spans="2:12" ht="15.75" thickBot="1">
      <c r="B26" s="84">
        <v>0.875</v>
      </c>
      <c r="C26" s="5" t="s">
        <v>16</v>
      </c>
      <c r="D26" s="66" t="s">
        <v>11</v>
      </c>
      <c r="E26" s="11" t="s">
        <v>168</v>
      </c>
      <c r="F26" s="64" t="s">
        <v>8</v>
      </c>
      <c r="G26" s="7"/>
      <c r="H26" s="5" t="s">
        <v>17</v>
      </c>
      <c r="I26" s="80" t="s">
        <v>65</v>
      </c>
      <c r="J26" s="11" t="s">
        <v>169</v>
      </c>
      <c r="K26" s="67" t="s">
        <v>61</v>
      </c>
    </row>
    <row r="27" spans="2:12" ht="15.75" thickBot="1">
      <c r="B27" s="8">
        <v>0.89583333333333337</v>
      </c>
      <c r="C27" s="9" t="s">
        <v>18</v>
      </c>
      <c r="D27" s="82" t="s">
        <v>68</v>
      </c>
      <c r="E27" s="10" t="s">
        <v>170</v>
      </c>
      <c r="F27" s="68" t="s">
        <v>57</v>
      </c>
      <c r="G27" s="7"/>
      <c r="H27" s="9" t="s">
        <v>19</v>
      </c>
      <c r="I27" s="66" t="s">
        <v>11</v>
      </c>
      <c r="J27" s="10" t="s">
        <v>171</v>
      </c>
      <c r="K27" s="83" t="s">
        <v>88</v>
      </c>
    </row>
    <row r="28" spans="2:12" ht="15.75" thickBot="1">
      <c r="B28" s="84">
        <v>0.91666666666666663</v>
      </c>
      <c r="C28" s="5" t="s">
        <v>20</v>
      </c>
      <c r="D28" s="65" t="s">
        <v>6</v>
      </c>
      <c r="E28" s="11" t="s">
        <v>172</v>
      </c>
      <c r="F28" s="80" t="s">
        <v>65</v>
      </c>
      <c r="G28" s="7"/>
      <c r="H28" s="5" t="s">
        <v>21</v>
      </c>
      <c r="I28" s="83" t="s">
        <v>88</v>
      </c>
      <c r="J28" s="11" t="s">
        <v>173</v>
      </c>
      <c r="K28" s="67" t="s">
        <v>61</v>
      </c>
    </row>
    <row r="29" spans="2:12" ht="15.75" thickBot="1">
      <c r="B29" s="8">
        <v>0.9375</v>
      </c>
      <c r="C29" s="9" t="s">
        <v>22</v>
      </c>
      <c r="D29" s="68" t="s">
        <v>57</v>
      </c>
      <c r="E29" s="10" t="s">
        <v>174</v>
      </c>
      <c r="F29" s="67" t="s">
        <v>61</v>
      </c>
      <c r="G29" s="7"/>
      <c r="H29" s="9" t="s">
        <v>78</v>
      </c>
      <c r="I29" s="64" t="s">
        <v>8</v>
      </c>
      <c r="J29" s="12" t="s">
        <v>175</v>
      </c>
      <c r="K29" s="65" t="s">
        <v>6</v>
      </c>
    </row>
    <row r="30" spans="2:12" ht="15.75" thickBot="1">
      <c r="B30" s="84">
        <v>0.95833333333333337</v>
      </c>
      <c r="C30" s="100" t="s">
        <v>116</v>
      </c>
      <c r="D30" s="83" t="s">
        <v>88</v>
      </c>
      <c r="E30" s="101" t="s">
        <v>176</v>
      </c>
      <c r="F30" s="64" t="s">
        <v>8</v>
      </c>
      <c r="G30" s="99"/>
      <c r="H30" s="100" t="s">
        <v>117</v>
      </c>
      <c r="I30" s="82" t="s">
        <v>68</v>
      </c>
      <c r="J30" s="101" t="s">
        <v>177</v>
      </c>
      <c r="K30" s="66" t="s">
        <v>11</v>
      </c>
    </row>
    <row r="31" spans="2:12" ht="15.75" thickBot="1">
      <c r="B31" s="95">
        <v>0.97916666666666663</v>
      </c>
      <c r="C31" s="96"/>
      <c r="D31" s="97" t="s">
        <v>99</v>
      </c>
      <c r="E31" s="98" t="s">
        <v>182</v>
      </c>
      <c r="F31" s="97" t="s">
        <v>105</v>
      </c>
      <c r="G31" s="99"/>
      <c r="H31" s="96"/>
      <c r="I31" s="97" t="s">
        <v>101</v>
      </c>
      <c r="J31" s="98" t="s">
        <v>182</v>
      </c>
      <c r="K31" s="97" t="s">
        <v>103</v>
      </c>
      <c r="L31" s="102" t="s">
        <v>303</v>
      </c>
    </row>
    <row r="32" spans="2:12" ht="56.25" customHeight="1" thickBot="1"/>
    <row r="33" spans="2:12" ht="15.75" thickBot="1">
      <c r="B33" s="272" t="s">
        <v>178</v>
      </c>
      <c r="C33" s="273"/>
      <c r="D33" s="273"/>
      <c r="E33" s="273"/>
      <c r="F33" s="273"/>
      <c r="G33" s="273"/>
      <c r="H33" s="273"/>
      <c r="I33" s="273"/>
      <c r="J33" s="273"/>
      <c r="K33" s="274"/>
    </row>
    <row r="34" spans="2:12" ht="16.5" thickTop="1" thickBot="1">
      <c r="B34" s="275" t="s">
        <v>0</v>
      </c>
      <c r="C34" s="276"/>
      <c r="D34" s="1" t="s">
        <v>1</v>
      </c>
      <c r="E34" s="1"/>
      <c r="F34" s="1" t="s">
        <v>2</v>
      </c>
      <c r="G34" s="2"/>
      <c r="H34" s="3"/>
      <c r="I34" s="1" t="s">
        <v>3</v>
      </c>
      <c r="J34" s="1"/>
      <c r="K34" s="1" t="s">
        <v>4</v>
      </c>
    </row>
    <row r="35" spans="2:12" ht="16.5" thickTop="1" thickBot="1">
      <c r="B35" s="8">
        <v>0.70833333333333337</v>
      </c>
      <c r="C35" s="9" t="s">
        <v>81</v>
      </c>
      <c r="D35" s="67" t="s">
        <v>61</v>
      </c>
      <c r="E35" s="10" t="s">
        <v>187</v>
      </c>
      <c r="F35" s="65" t="s">
        <v>6</v>
      </c>
      <c r="G35" s="7"/>
      <c r="H35" s="9" t="s">
        <v>82</v>
      </c>
      <c r="I35" s="80" t="s">
        <v>65</v>
      </c>
      <c r="J35" s="10" t="s">
        <v>188</v>
      </c>
      <c r="K35" s="82" t="s">
        <v>68</v>
      </c>
    </row>
    <row r="36" spans="2:12" ht="15.75" thickBot="1">
      <c r="B36" s="84">
        <v>0.73958333333333337</v>
      </c>
      <c r="C36" s="5" t="s">
        <v>83</v>
      </c>
      <c r="D36" s="68" t="s">
        <v>57</v>
      </c>
      <c r="E36" s="11" t="s">
        <v>189</v>
      </c>
      <c r="F36" s="80" t="s">
        <v>65</v>
      </c>
      <c r="G36" s="7"/>
      <c r="H36" s="5" t="s">
        <v>180</v>
      </c>
      <c r="I36" s="66" t="s">
        <v>11</v>
      </c>
      <c r="J36" s="11" t="s">
        <v>190</v>
      </c>
      <c r="K36" s="65" t="s">
        <v>6</v>
      </c>
    </row>
    <row r="37" spans="2:12" ht="15.75" thickBot="1">
      <c r="B37" s="95">
        <v>0.77083333333333337</v>
      </c>
      <c r="C37" s="9" t="s">
        <v>91</v>
      </c>
      <c r="D37" s="64" t="s">
        <v>8</v>
      </c>
      <c r="E37" s="10" t="s">
        <v>191</v>
      </c>
      <c r="F37" s="68" t="s">
        <v>57</v>
      </c>
      <c r="G37" s="7"/>
      <c r="H37" s="9" t="s">
        <v>92</v>
      </c>
      <c r="I37" s="83" t="s">
        <v>88</v>
      </c>
      <c r="J37" s="10" t="s">
        <v>192</v>
      </c>
      <c r="K37" s="80" t="s">
        <v>65</v>
      </c>
      <c r="L37" s="139"/>
    </row>
    <row r="38" spans="2:12" ht="15.75" thickBot="1">
      <c r="B38" s="84">
        <v>0.79166666666666663</v>
      </c>
      <c r="C38" s="5" t="s">
        <v>93</v>
      </c>
      <c r="D38" s="67" t="s">
        <v>61</v>
      </c>
      <c r="E38" s="135" t="s">
        <v>193</v>
      </c>
      <c r="F38" s="66" t="s">
        <v>11</v>
      </c>
      <c r="G38" s="144"/>
      <c r="H38" s="145" t="s">
        <v>94</v>
      </c>
      <c r="I38" s="82" t="s">
        <v>68</v>
      </c>
      <c r="J38" s="11" t="s">
        <v>194</v>
      </c>
      <c r="K38" s="64" t="s">
        <v>8</v>
      </c>
    </row>
    <row r="39" spans="2:12" ht="15.75" thickBot="1">
      <c r="B39" s="85">
        <v>0.8125</v>
      </c>
      <c r="C39" s="86" t="s">
        <v>95</v>
      </c>
      <c r="D39" s="136" t="s">
        <v>6</v>
      </c>
      <c r="E39" s="87" t="s">
        <v>195</v>
      </c>
      <c r="F39" s="89" t="s">
        <v>68</v>
      </c>
      <c r="G39" s="88"/>
      <c r="H39" s="86" t="s">
        <v>96</v>
      </c>
      <c r="I39" s="108" t="s">
        <v>57</v>
      </c>
      <c r="J39" s="87" t="s">
        <v>196</v>
      </c>
      <c r="K39" s="143" t="s">
        <v>88</v>
      </c>
      <c r="L39" s="91" t="s">
        <v>181</v>
      </c>
    </row>
    <row r="40" spans="2:12" ht="16.5" thickTop="1" thickBot="1">
      <c r="B40" s="84">
        <v>0.83333333333333337</v>
      </c>
      <c r="C40" s="5" t="s">
        <v>5</v>
      </c>
      <c r="D40" s="140" t="s">
        <v>88</v>
      </c>
      <c r="E40" s="6" t="s">
        <v>197</v>
      </c>
      <c r="F40" s="141" t="s">
        <v>57</v>
      </c>
      <c r="G40" s="7"/>
      <c r="H40" s="5" t="s">
        <v>7</v>
      </c>
      <c r="I40" s="142" t="s">
        <v>68</v>
      </c>
      <c r="J40" s="6" t="s">
        <v>198</v>
      </c>
      <c r="K40" s="137" t="s">
        <v>6</v>
      </c>
    </row>
    <row r="41" spans="2:12" ht="15.75" thickBot="1">
      <c r="B41" s="8">
        <v>0.85416666666666663</v>
      </c>
      <c r="C41" s="9" t="s">
        <v>9</v>
      </c>
      <c r="D41" s="80" t="s">
        <v>65</v>
      </c>
      <c r="E41" s="10" t="s">
        <v>199</v>
      </c>
      <c r="F41" s="66" t="s">
        <v>11</v>
      </c>
      <c r="G41" s="7"/>
      <c r="H41" s="9" t="s">
        <v>10</v>
      </c>
      <c r="I41" s="67" t="s">
        <v>61</v>
      </c>
      <c r="J41" s="10" t="s">
        <v>200</v>
      </c>
      <c r="K41" s="64" t="s">
        <v>8</v>
      </c>
    </row>
    <row r="42" spans="2:12" ht="15.75" thickBot="1">
      <c r="B42" s="84">
        <v>0.875</v>
      </c>
      <c r="C42" s="5" t="s">
        <v>12</v>
      </c>
      <c r="D42" s="82" t="s">
        <v>68</v>
      </c>
      <c r="E42" s="11" t="s">
        <v>201</v>
      </c>
      <c r="F42" s="67" t="s">
        <v>61</v>
      </c>
      <c r="G42" s="7"/>
      <c r="H42" s="5" t="s">
        <v>13</v>
      </c>
      <c r="I42" s="65" t="s">
        <v>6</v>
      </c>
      <c r="J42" s="6" t="s">
        <v>202</v>
      </c>
      <c r="K42" s="83" t="s">
        <v>88</v>
      </c>
    </row>
    <row r="43" spans="2:12" ht="15.75" thickBot="1">
      <c r="B43" s="8">
        <v>0.89583333333333337</v>
      </c>
      <c r="C43" s="9" t="s">
        <v>14</v>
      </c>
      <c r="D43" s="66" t="s">
        <v>11</v>
      </c>
      <c r="E43" s="10" t="s">
        <v>203</v>
      </c>
      <c r="F43" s="68" t="s">
        <v>57</v>
      </c>
      <c r="G43" s="7"/>
      <c r="H43" s="9" t="s">
        <v>15</v>
      </c>
      <c r="I43" s="64" t="s">
        <v>8</v>
      </c>
      <c r="J43" s="10" t="s">
        <v>204</v>
      </c>
      <c r="K43" s="80" t="s">
        <v>65</v>
      </c>
    </row>
    <row r="44" spans="2:12" ht="15.75" thickBot="1">
      <c r="B44" s="84">
        <v>0.91666666666666663</v>
      </c>
      <c r="C44" s="5" t="s">
        <v>16</v>
      </c>
      <c r="D44" s="68" t="s">
        <v>57</v>
      </c>
      <c r="E44" s="11" t="s">
        <v>205</v>
      </c>
      <c r="F44" s="65" t="s">
        <v>6</v>
      </c>
      <c r="G44" s="7"/>
      <c r="H44" s="5" t="s">
        <v>17</v>
      </c>
      <c r="I44" s="83" t="s">
        <v>88</v>
      </c>
      <c r="J44" s="6" t="s">
        <v>206</v>
      </c>
      <c r="K44" s="82" t="s">
        <v>68</v>
      </c>
    </row>
    <row r="45" spans="2:12" ht="15.75" thickBot="1">
      <c r="B45" s="8">
        <v>0.9375</v>
      </c>
      <c r="C45" s="9" t="s">
        <v>18</v>
      </c>
      <c r="D45" s="67" t="s">
        <v>61</v>
      </c>
      <c r="E45" s="10" t="s">
        <v>207</v>
      </c>
      <c r="F45" s="80" t="s">
        <v>65</v>
      </c>
      <c r="G45" s="7"/>
      <c r="H45" s="9" t="s">
        <v>19</v>
      </c>
      <c r="I45" s="64" t="s">
        <v>8</v>
      </c>
      <c r="J45" s="10" t="s">
        <v>208</v>
      </c>
      <c r="K45" s="66" t="s">
        <v>11</v>
      </c>
    </row>
    <row r="46" spans="2:12" ht="15.75" thickBot="1">
      <c r="B46" s="84">
        <v>0.95833333333333337</v>
      </c>
      <c r="C46" s="5" t="s">
        <v>20</v>
      </c>
      <c r="D46" s="83" t="s">
        <v>88</v>
      </c>
      <c r="E46" s="11" t="s">
        <v>209</v>
      </c>
      <c r="F46" s="66" t="s">
        <v>11</v>
      </c>
      <c r="G46" s="7"/>
      <c r="H46" s="5" t="s">
        <v>21</v>
      </c>
      <c r="I46" s="68" t="s">
        <v>57</v>
      </c>
      <c r="J46" s="6" t="s">
        <v>210</v>
      </c>
      <c r="K46" s="82" t="s">
        <v>68</v>
      </c>
    </row>
    <row r="47" spans="2:12" ht="15.75" thickBot="1">
      <c r="B47" s="95">
        <v>0.97916666666666663</v>
      </c>
      <c r="C47" s="9" t="s">
        <v>22</v>
      </c>
      <c r="D47" s="67" t="s">
        <v>61</v>
      </c>
      <c r="E47" s="10" t="s">
        <v>211</v>
      </c>
      <c r="F47" s="83" t="s">
        <v>88</v>
      </c>
      <c r="G47" s="7"/>
      <c r="H47" s="9" t="s">
        <v>78</v>
      </c>
      <c r="I47" s="138" t="s">
        <v>101</v>
      </c>
      <c r="J47" s="10" t="s">
        <v>179</v>
      </c>
      <c r="K47" s="138" t="s">
        <v>105</v>
      </c>
      <c r="L47" s="102" t="s">
        <v>303</v>
      </c>
    </row>
    <row r="49" spans="2:12" ht="15.75" thickBot="1"/>
    <row r="50" spans="2:12" ht="15.75" thickBot="1">
      <c r="B50" s="272" t="s">
        <v>212</v>
      </c>
      <c r="C50" s="273"/>
      <c r="D50" s="273"/>
      <c r="E50" s="273"/>
      <c r="F50" s="273"/>
      <c r="G50" s="273"/>
      <c r="H50" s="273"/>
      <c r="I50" s="273"/>
      <c r="J50" s="273"/>
      <c r="K50" s="274"/>
    </row>
    <row r="51" spans="2:12" ht="16.5" thickTop="1" thickBot="1">
      <c r="B51" s="275" t="s">
        <v>0</v>
      </c>
      <c r="C51" s="276"/>
      <c r="D51" s="1" t="s">
        <v>1</v>
      </c>
      <c r="E51" s="1"/>
      <c r="F51" s="1" t="s">
        <v>2</v>
      </c>
      <c r="G51" s="2"/>
      <c r="H51" s="3"/>
      <c r="I51" s="1" t="s">
        <v>3</v>
      </c>
      <c r="J51" s="1"/>
      <c r="K51" s="1" t="s">
        <v>4</v>
      </c>
    </row>
    <row r="52" spans="2:12" ht="16.5" thickTop="1" thickBot="1">
      <c r="B52" s="8">
        <v>0.70833333333333337</v>
      </c>
      <c r="C52" s="9"/>
      <c r="D52" s="175"/>
      <c r="E52" s="10" t="s">
        <v>179</v>
      </c>
      <c r="F52" s="175"/>
      <c r="G52" s="7"/>
      <c r="H52" s="9" t="s">
        <v>78</v>
      </c>
      <c r="I52" s="80" t="s">
        <v>65</v>
      </c>
      <c r="J52" s="10" t="s">
        <v>216</v>
      </c>
      <c r="K52" s="65" t="s">
        <v>6</v>
      </c>
    </row>
    <row r="53" spans="2:12" ht="15.75" thickBot="1">
      <c r="B53" s="84">
        <v>0.73958333333333337</v>
      </c>
      <c r="C53" s="5" t="s">
        <v>79</v>
      </c>
      <c r="D53" s="65" t="s">
        <v>6</v>
      </c>
      <c r="E53" s="11" t="s">
        <v>217</v>
      </c>
      <c r="F53" s="64" t="s">
        <v>8</v>
      </c>
      <c r="G53" s="7"/>
      <c r="H53" s="5" t="s">
        <v>80</v>
      </c>
      <c r="I53" s="67" t="s">
        <v>61</v>
      </c>
      <c r="J53" s="6" t="s">
        <v>218</v>
      </c>
      <c r="K53" s="68" t="s">
        <v>57</v>
      </c>
    </row>
    <row r="54" spans="2:12" ht="15.75" thickBot="1">
      <c r="B54" s="95">
        <v>0.77083333333333337</v>
      </c>
      <c r="C54" s="9" t="s">
        <v>81</v>
      </c>
      <c r="D54" s="66" t="s">
        <v>11</v>
      </c>
      <c r="E54" s="10" t="s">
        <v>219</v>
      </c>
      <c r="F54" s="82" t="s">
        <v>68</v>
      </c>
      <c r="G54" s="7"/>
      <c r="H54" s="9" t="s">
        <v>82</v>
      </c>
      <c r="I54" s="64" t="s">
        <v>8</v>
      </c>
      <c r="J54" s="10" t="s">
        <v>220</v>
      </c>
      <c r="K54" s="83" t="s">
        <v>88</v>
      </c>
    </row>
    <row r="55" spans="2:12" ht="15.75" thickBot="1">
      <c r="B55" s="84">
        <v>0.79166666666666663</v>
      </c>
      <c r="C55" s="5" t="s">
        <v>83</v>
      </c>
      <c r="D55" s="82" t="s">
        <v>68</v>
      </c>
      <c r="E55" s="11" t="s">
        <v>221</v>
      </c>
      <c r="F55" s="80" t="s">
        <v>65</v>
      </c>
      <c r="G55" s="7"/>
      <c r="H55" s="5" t="s">
        <v>180</v>
      </c>
      <c r="I55" s="65" t="s">
        <v>6</v>
      </c>
      <c r="J55" s="6" t="s">
        <v>222</v>
      </c>
      <c r="K55" s="67" t="s">
        <v>61</v>
      </c>
    </row>
    <row r="56" spans="2:12" ht="15.75" thickBot="1">
      <c r="B56" s="95">
        <v>0.8125</v>
      </c>
      <c r="C56" s="9" t="s">
        <v>91</v>
      </c>
      <c r="D56" s="65" t="s">
        <v>6</v>
      </c>
      <c r="E56" s="10" t="s">
        <v>223</v>
      </c>
      <c r="F56" s="66" t="s">
        <v>11</v>
      </c>
      <c r="G56" s="7"/>
      <c r="H56" s="9" t="s">
        <v>92</v>
      </c>
      <c r="I56" s="80" t="s">
        <v>65</v>
      </c>
      <c r="J56" s="10" t="s">
        <v>224</v>
      </c>
      <c r="K56" s="68" t="s">
        <v>57</v>
      </c>
    </row>
    <row r="57" spans="2:12" ht="15.75" thickBot="1">
      <c r="B57" s="84">
        <v>0.83333333333333337</v>
      </c>
      <c r="C57" s="5" t="s">
        <v>93</v>
      </c>
      <c r="D57" s="80" t="s">
        <v>65</v>
      </c>
      <c r="E57" s="11" t="s">
        <v>225</v>
      </c>
      <c r="F57" s="83" t="s">
        <v>88</v>
      </c>
      <c r="G57" s="7"/>
      <c r="H57" s="5" t="s">
        <v>94</v>
      </c>
      <c r="I57" s="68" t="s">
        <v>57</v>
      </c>
      <c r="J57" s="6" t="s">
        <v>226</v>
      </c>
      <c r="K57" s="64" t="s">
        <v>8</v>
      </c>
    </row>
    <row r="58" spans="2:12" ht="15.75" thickBot="1">
      <c r="B58" s="85">
        <v>0.85416666666666663</v>
      </c>
      <c r="C58" s="86" t="s">
        <v>95</v>
      </c>
      <c r="D58" s="90" t="s">
        <v>8</v>
      </c>
      <c r="E58" s="87" t="s">
        <v>227</v>
      </c>
      <c r="F58" s="89" t="s">
        <v>68</v>
      </c>
      <c r="G58" s="88"/>
      <c r="H58" s="86" t="s">
        <v>96</v>
      </c>
      <c r="I58" s="187" t="s">
        <v>11</v>
      </c>
      <c r="J58" s="87" t="s">
        <v>228</v>
      </c>
      <c r="K58" s="186" t="s">
        <v>61</v>
      </c>
      <c r="L58" s="91" t="s">
        <v>213</v>
      </c>
    </row>
    <row r="59" spans="2:12" ht="16.5" thickTop="1" thickBot="1">
      <c r="B59" s="84">
        <v>0.875</v>
      </c>
      <c r="C59" s="5" t="s">
        <v>5</v>
      </c>
      <c r="D59" s="141" t="s">
        <v>57</v>
      </c>
      <c r="E59" s="6" t="s">
        <v>229</v>
      </c>
      <c r="F59" s="140" t="s">
        <v>88</v>
      </c>
      <c r="G59" s="7"/>
      <c r="H59" s="5" t="s">
        <v>7</v>
      </c>
      <c r="I59" s="137" t="s">
        <v>6</v>
      </c>
      <c r="J59" s="6" t="s">
        <v>230</v>
      </c>
      <c r="K59" s="142" t="s">
        <v>68</v>
      </c>
    </row>
    <row r="60" spans="2:12" ht="15.75" thickBot="1">
      <c r="B60" s="8">
        <v>0.89583333333333337</v>
      </c>
      <c r="C60" s="9" t="s">
        <v>9</v>
      </c>
      <c r="D60" s="66" t="s">
        <v>11</v>
      </c>
      <c r="E60" s="10" t="s">
        <v>231</v>
      </c>
      <c r="F60" s="80" t="s">
        <v>65</v>
      </c>
      <c r="G60" s="7"/>
      <c r="H60" s="9" t="s">
        <v>10</v>
      </c>
      <c r="I60" s="64" t="s">
        <v>8</v>
      </c>
      <c r="J60" s="10" t="s">
        <v>232</v>
      </c>
      <c r="K60" s="67" t="s">
        <v>61</v>
      </c>
    </row>
    <row r="61" spans="2:12" ht="15.75" thickBot="1">
      <c r="B61" s="84">
        <v>0.91666666666666663</v>
      </c>
      <c r="C61" s="5" t="s">
        <v>12</v>
      </c>
      <c r="D61" s="67" t="s">
        <v>61</v>
      </c>
      <c r="E61" s="11" t="s">
        <v>233</v>
      </c>
      <c r="F61" s="82" t="s">
        <v>68</v>
      </c>
      <c r="G61" s="7"/>
      <c r="H61" s="5" t="s">
        <v>13</v>
      </c>
      <c r="I61" s="83" t="s">
        <v>88</v>
      </c>
      <c r="J61" s="6" t="s">
        <v>234</v>
      </c>
      <c r="K61" s="65" t="s">
        <v>6</v>
      </c>
    </row>
    <row r="62" spans="2:12" ht="15.75" thickBot="1">
      <c r="B62" s="8">
        <v>0.9375</v>
      </c>
      <c r="C62" s="9" t="s">
        <v>14</v>
      </c>
      <c r="D62" s="68" t="s">
        <v>57</v>
      </c>
      <c r="E62" s="10" t="s">
        <v>235</v>
      </c>
      <c r="F62" s="66" t="s">
        <v>11</v>
      </c>
      <c r="G62" s="7"/>
      <c r="H62" s="9" t="s">
        <v>15</v>
      </c>
      <c r="I62" s="80" t="s">
        <v>65</v>
      </c>
      <c r="J62" s="10" t="s">
        <v>210</v>
      </c>
      <c r="K62" s="64" t="s">
        <v>8</v>
      </c>
    </row>
    <row r="63" spans="2:12" ht="15.75" thickBot="1">
      <c r="B63" s="84">
        <v>0.95833333333333337</v>
      </c>
      <c r="C63" s="5" t="s">
        <v>16</v>
      </c>
      <c r="D63" s="65" t="s">
        <v>6</v>
      </c>
      <c r="E63" s="11" t="s">
        <v>236</v>
      </c>
      <c r="F63" s="68" t="s">
        <v>57</v>
      </c>
      <c r="G63" s="7"/>
      <c r="H63" s="5" t="s">
        <v>17</v>
      </c>
      <c r="I63" s="82" t="s">
        <v>68</v>
      </c>
      <c r="J63" s="6" t="s">
        <v>237</v>
      </c>
      <c r="K63" s="83" t="s">
        <v>88</v>
      </c>
    </row>
    <row r="64" spans="2:12" ht="15.75" thickBot="1">
      <c r="B64" s="95">
        <v>0.97916666666666663</v>
      </c>
      <c r="C64" s="9" t="s">
        <v>18</v>
      </c>
      <c r="D64" s="138" t="s">
        <v>101</v>
      </c>
      <c r="E64" s="10" t="s">
        <v>179</v>
      </c>
      <c r="F64" s="138" t="s">
        <v>99</v>
      </c>
      <c r="G64" s="7"/>
      <c r="H64" s="9" t="s">
        <v>19</v>
      </c>
      <c r="I64" s="138" t="s">
        <v>100</v>
      </c>
      <c r="J64" s="10" t="s">
        <v>179</v>
      </c>
      <c r="K64" s="138" t="s">
        <v>98</v>
      </c>
      <c r="L64" s="102" t="s">
        <v>303</v>
      </c>
    </row>
    <row r="66" spans="2:12" ht="42" customHeight="1" thickBot="1"/>
    <row r="67" spans="2:12" ht="15.75" thickBot="1">
      <c r="B67" s="272" t="s">
        <v>215</v>
      </c>
      <c r="C67" s="273"/>
      <c r="D67" s="273"/>
      <c r="E67" s="273"/>
      <c r="F67" s="273"/>
      <c r="G67" s="273"/>
      <c r="H67" s="273"/>
      <c r="I67" s="273"/>
      <c r="J67" s="273"/>
      <c r="K67" s="274"/>
    </row>
    <row r="68" spans="2:12" ht="16.5" thickTop="1" thickBot="1">
      <c r="B68" s="275" t="s">
        <v>0</v>
      </c>
      <c r="C68" s="276"/>
      <c r="D68" s="1" t="s">
        <v>1</v>
      </c>
      <c r="E68" s="1"/>
      <c r="F68" s="1" t="s">
        <v>2</v>
      </c>
      <c r="G68" s="2"/>
      <c r="H68" s="3"/>
      <c r="I68" s="1" t="s">
        <v>3</v>
      </c>
      <c r="J68" s="1"/>
      <c r="K68" s="1" t="s">
        <v>4</v>
      </c>
    </row>
    <row r="69" spans="2:12" ht="16.5" thickTop="1" thickBot="1">
      <c r="B69" s="8">
        <v>0.70833333333333337</v>
      </c>
      <c r="C69" s="9" t="s">
        <v>18</v>
      </c>
      <c r="D69" s="80" t="s">
        <v>65</v>
      </c>
      <c r="E69" s="10" t="s">
        <v>249</v>
      </c>
      <c r="F69" s="67" t="s">
        <v>61</v>
      </c>
      <c r="G69" s="7"/>
      <c r="H69" s="9" t="s">
        <v>19</v>
      </c>
      <c r="I69" s="66" t="s">
        <v>11</v>
      </c>
      <c r="J69" s="10" t="s">
        <v>238</v>
      </c>
      <c r="K69" s="64" t="s">
        <v>8</v>
      </c>
      <c r="L69" s="102" t="s">
        <v>239</v>
      </c>
    </row>
    <row r="70" spans="2:12" ht="15.75" thickBot="1">
      <c r="B70" s="84">
        <v>0.73958333333333337</v>
      </c>
      <c r="C70" s="5" t="s">
        <v>20</v>
      </c>
      <c r="D70" s="66" t="s">
        <v>11</v>
      </c>
      <c r="E70" s="11" t="s">
        <v>250</v>
      </c>
      <c r="F70" s="83" t="s">
        <v>88</v>
      </c>
      <c r="G70" s="7"/>
      <c r="H70" s="5" t="s">
        <v>21</v>
      </c>
      <c r="I70" s="82" t="s">
        <v>68</v>
      </c>
      <c r="J70" s="6" t="s">
        <v>251</v>
      </c>
      <c r="K70" s="68" t="s">
        <v>57</v>
      </c>
    </row>
    <row r="71" spans="2:12" ht="15.75" thickBot="1">
      <c r="B71" s="95">
        <v>0.77083333333333337</v>
      </c>
      <c r="C71" s="9" t="s">
        <v>22</v>
      </c>
      <c r="D71" s="83" t="s">
        <v>88</v>
      </c>
      <c r="E71" s="10" t="s">
        <v>252</v>
      </c>
      <c r="F71" s="67" t="s">
        <v>61</v>
      </c>
      <c r="G71" s="7"/>
      <c r="H71" s="9" t="s">
        <v>78</v>
      </c>
      <c r="I71" s="65" t="s">
        <v>6</v>
      </c>
      <c r="J71" s="10" t="s">
        <v>253</v>
      </c>
      <c r="K71" s="80" t="s">
        <v>65</v>
      </c>
    </row>
    <row r="72" spans="2:12" ht="15.75" thickBot="1">
      <c r="B72" s="84">
        <v>0.79166666666666663</v>
      </c>
      <c r="C72" s="5" t="s">
        <v>79</v>
      </c>
      <c r="D72" s="64" t="s">
        <v>8</v>
      </c>
      <c r="E72" s="11" t="s">
        <v>254</v>
      </c>
      <c r="F72" s="65" t="s">
        <v>6</v>
      </c>
      <c r="G72" s="7"/>
      <c r="H72" s="5" t="s">
        <v>80</v>
      </c>
      <c r="I72" s="68" t="s">
        <v>57</v>
      </c>
      <c r="J72" s="6" t="s">
        <v>255</v>
      </c>
      <c r="K72" s="67" t="s">
        <v>61</v>
      </c>
    </row>
    <row r="73" spans="2:12" ht="15.75" thickBot="1">
      <c r="B73" s="95">
        <v>0.8125</v>
      </c>
      <c r="C73" s="9" t="s">
        <v>81</v>
      </c>
      <c r="D73" s="82" t="s">
        <v>68</v>
      </c>
      <c r="E73" s="10" t="s">
        <v>256</v>
      </c>
      <c r="F73" s="66" t="s">
        <v>11</v>
      </c>
      <c r="G73" s="7"/>
      <c r="H73" s="9" t="s">
        <v>82</v>
      </c>
      <c r="I73" s="83" t="s">
        <v>88</v>
      </c>
      <c r="J73" s="10" t="s">
        <v>257</v>
      </c>
      <c r="K73" s="64" t="s">
        <v>8</v>
      </c>
    </row>
    <row r="74" spans="2:12" ht="15.75" thickBot="1">
      <c r="B74" s="84">
        <v>0.83333333333333337</v>
      </c>
      <c r="C74" s="5" t="s">
        <v>83</v>
      </c>
      <c r="D74" s="80" t="s">
        <v>65</v>
      </c>
      <c r="E74" s="11" t="s">
        <v>258</v>
      </c>
      <c r="F74" s="82" t="s">
        <v>68</v>
      </c>
      <c r="G74" s="7"/>
      <c r="H74" s="5" t="s">
        <v>180</v>
      </c>
      <c r="I74" s="67" t="s">
        <v>61</v>
      </c>
      <c r="J74" s="6" t="s">
        <v>259</v>
      </c>
      <c r="K74" s="65" t="s">
        <v>6</v>
      </c>
    </row>
    <row r="75" spans="2:12" ht="15.75" thickBot="1">
      <c r="B75" s="95">
        <v>0.85416666666666663</v>
      </c>
      <c r="C75" s="9" t="s">
        <v>91</v>
      </c>
      <c r="D75" s="83" t="s">
        <v>88</v>
      </c>
      <c r="E75" s="10" t="s">
        <v>260</v>
      </c>
      <c r="F75" s="80" t="s">
        <v>65</v>
      </c>
      <c r="G75" s="7"/>
      <c r="H75" s="9" t="s">
        <v>92</v>
      </c>
      <c r="I75" s="64" t="s">
        <v>8</v>
      </c>
      <c r="J75" s="10" t="s">
        <v>261</v>
      </c>
      <c r="K75" s="68" t="s">
        <v>57</v>
      </c>
    </row>
    <row r="76" spans="2:12" ht="15.75" thickBot="1">
      <c r="B76" s="188">
        <v>0.875</v>
      </c>
      <c r="C76" s="5" t="s">
        <v>93</v>
      </c>
      <c r="D76" s="66" t="s">
        <v>11</v>
      </c>
      <c r="E76" s="11" t="s">
        <v>262</v>
      </c>
      <c r="F76" s="65" t="s">
        <v>6</v>
      </c>
      <c r="G76" s="7"/>
      <c r="H76" s="5" t="s">
        <v>94</v>
      </c>
      <c r="I76" s="68" t="s">
        <v>57</v>
      </c>
      <c r="J76" s="11" t="s">
        <v>263</v>
      </c>
      <c r="K76" s="80" t="s">
        <v>65</v>
      </c>
    </row>
    <row r="77" spans="2:12" ht="15.75" thickBot="1">
      <c r="B77" s="176">
        <v>0.89583333333333337</v>
      </c>
      <c r="C77" s="177" t="s">
        <v>95</v>
      </c>
      <c r="D77" s="89" t="s">
        <v>68</v>
      </c>
      <c r="E77" s="178" t="s">
        <v>264</v>
      </c>
      <c r="F77" s="90" t="s">
        <v>8</v>
      </c>
      <c r="G77" s="179"/>
      <c r="H77" s="177" t="s">
        <v>96</v>
      </c>
      <c r="I77" s="186" t="s">
        <v>61</v>
      </c>
      <c r="J77" s="178" t="s">
        <v>265</v>
      </c>
      <c r="K77" s="187" t="s">
        <v>11</v>
      </c>
      <c r="L77" s="181" t="s">
        <v>240</v>
      </c>
    </row>
    <row r="78" spans="2:12" ht="16.5" thickTop="1" thickBot="1">
      <c r="B78" s="84">
        <v>0.91666666666666663</v>
      </c>
      <c r="C78" s="182" t="s">
        <v>5</v>
      </c>
      <c r="D78" s="107" t="s">
        <v>8</v>
      </c>
      <c r="E78" s="206" t="s">
        <v>271</v>
      </c>
      <c r="F78" s="81" t="s">
        <v>61</v>
      </c>
      <c r="G78" s="7"/>
      <c r="H78" s="182" t="s">
        <v>7</v>
      </c>
      <c r="I78" s="184" t="s">
        <v>11</v>
      </c>
      <c r="J78" s="11" t="s">
        <v>266</v>
      </c>
      <c r="K78" s="185" t="s">
        <v>65</v>
      </c>
    </row>
    <row r="79" spans="2:12" ht="15.75" thickBot="1">
      <c r="B79" s="8">
        <v>0.9375</v>
      </c>
      <c r="C79" s="9" t="s">
        <v>9</v>
      </c>
      <c r="D79" s="83" t="s">
        <v>88</v>
      </c>
      <c r="E79" s="10" t="s">
        <v>267</v>
      </c>
      <c r="F79" s="65" t="s">
        <v>6</v>
      </c>
      <c r="G79" s="7"/>
      <c r="H79" s="9" t="s">
        <v>10</v>
      </c>
      <c r="I79" s="67" t="s">
        <v>61</v>
      </c>
      <c r="J79" s="10" t="s">
        <v>268</v>
      </c>
      <c r="K79" s="82" t="s">
        <v>68</v>
      </c>
    </row>
    <row r="80" spans="2:12" ht="15.75" thickBot="1">
      <c r="B80" s="84">
        <v>0.95833333333333337</v>
      </c>
      <c r="C80" s="182" t="s">
        <v>12</v>
      </c>
      <c r="D80" s="80" t="s">
        <v>65</v>
      </c>
      <c r="E80" s="11" t="s">
        <v>269</v>
      </c>
      <c r="F80" s="64" t="s">
        <v>8</v>
      </c>
      <c r="G80" s="7"/>
      <c r="H80" s="182" t="s">
        <v>13</v>
      </c>
      <c r="I80" s="68" t="s">
        <v>57</v>
      </c>
      <c r="J80" s="11" t="s">
        <v>270</v>
      </c>
      <c r="K80" s="66" t="s">
        <v>11</v>
      </c>
    </row>
    <row r="81" spans="2:12" ht="15.75" thickBot="1">
      <c r="B81" s="95"/>
      <c r="C81" s="9"/>
      <c r="D81" s="138"/>
      <c r="E81" s="10"/>
      <c r="F81" s="138"/>
      <c r="G81" s="7"/>
      <c r="H81" s="9"/>
      <c r="I81" s="138"/>
      <c r="J81" s="10"/>
      <c r="K81" s="138"/>
      <c r="L81" s="102"/>
    </row>
    <row r="82" spans="2:12">
      <c r="C82" s="183"/>
    </row>
    <row r="83" spans="2:12" ht="15.75" thickBot="1">
      <c r="C83" s="183"/>
    </row>
    <row r="84" spans="2:12" ht="15.75" thickBot="1">
      <c r="B84" s="272" t="s">
        <v>243</v>
      </c>
      <c r="C84" s="273"/>
      <c r="D84" s="273"/>
      <c r="E84" s="273"/>
      <c r="F84" s="273"/>
      <c r="G84" s="273"/>
      <c r="H84" s="273"/>
      <c r="I84" s="273"/>
      <c r="J84" s="273"/>
      <c r="K84" s="274"/>
    </row>
    <row r="85" spans="2:12" ht="16.5" thickTop="1" thickBot="1">
      <c r="B85" s="275" t="s">
        <v>0</v>
      </c>
      <c r="C85" s="280"/>
      <c r="D85" s="199" t="s">
        <v>1</v>
      </c>
      <c r="E85" s="199"/>
      <c r="F85" s="199" t="s">
        <v>2</v>
      </c>
      <c r="G85" s="200"/>
      <c r="H85" s="201"/>
      <c r="I85" s="199" t="s">
        <v>3</v>
      </c>
      <c r="J85" s="199"/>
      <c r="K85" s="199" t="s">
        <v>4</v>
      </c>
    </row>
    <row r="86" spans="2:12" ht="16.5" thickTop="1" thickBot="1">
      <c r="B86" s="202">
        <v>0.58333333333333337</v>
      </c>
      <c r="C86" s="96" t="s">
        <v>14</v>
      </c>
      <c r="D86" s="83" t="s">
        <v>88</v>
      </c>
      <c r="E86" s="98" t="s">
        <v>275</v>
      </c>
      <c r="F86" s="82" t="s">
        <v>68</v>
      </c>
      <c r="G86" s="99"/>
      <c r="H86" s="96" t="s">
        <v>15</v>
      </c>
      <c r="I86" s="68" t="s">
        <v>57</v>
      </c>
      <c r="J86" s="98" t="s">
        <v>276</v>
      </c>
      <c r="K86" s="65" t="s">
        <v>6</v>
      </c>
    </row>
    <row r="87" spans="2:12" ht="15.75" thickBot="1">
      <c r="B87" s="188">
        <v>0.61458333333333337</v>
      </c>
      <c r="C87" s="196" t="s">
        <v>16</v>
      </c>
      <c r="D87" s="66" t="s">
        <v>11</v>
      </c>
      <c r="E87" s="101" t="s">
        <v>277</v>
      </c>
      <c r="F87" s="64" t="s">
        <v>8</v>
      </c>
      <c r="G87" s="99"/>
      <c r="H87" s="196" t="s">
        <v>17</v>
      </c>
      <c r="I87" s="67" t="s">
        <v>61</v>
      </c>
      <c r="J87" s="197" t="s">
        <v>278</v>
      </c>
      <c r="K87" s="80" t="s">
        <v>65</v>
      </c>
    </row>
    <row r="88" spans="2:12" ht="15.75" thickBot="1">
      <c r="B88" s="95">
        <v>0.64583333333333337</v>
      </c>
      <c r="C88" s="96" t="s">
        <v>18</v>
      </c>
      <c r="D88" s="82" t="s">
        <v>68</v>
      </c>
      <c r="E88" s="98" t="s">
        <v>279</v>
      </c>
      <c r="F88" s="68" t="s">
        <v>57</v>
      </c>
      <c r="G88" s="99"/>
      <c r="H88" s="96" t="s">
        <v>19</v>
      </c>
      <c r="I88" s="83" t="s">
        <v>88</v>
      </c>
      <c r="J88" s="98" t="s">
        <v>280</v>
      </c>
      <c r="K88" s="66" t="s">
        <v>11</v>
      </c>
    </row>
    <row r="89" spans="2:12" ht="15.75" thickBot="1">
      <c r="B89" s="188">
        <v>0.66666666666666663</v>
      </c>
      <c r="C89" s="196" t="s">
        <v>20</v>
      </c>
      <c r="D89" s="80" t="s">
        <v>65</v>
      </c>
      <c r="E89" s="101" t="s">
        <v>281</v>
      </c>
      <c r="F89" s="65" t="s">
        <v>6</v>
      </c>
      <c r="G89" s="99"/>
      <c r="H89" s="196" t="s">
        <v>21</v>
      </c>
      <c r="I89" s="67" t="s">
        <v>61</v>
      </c>
      <c r="J89" s="197" t="s">
        <v>282</v>
      </c>
      <c r="K89" s="83" t="s">
        <v>88</v>
      </c>
    </row>
    <row r="90" spans="2:12" ht="15.75" thickBot="1">
      <c r="B90" s="95">
        <v>0.6875</v>
      </c>
      <c r="C90" s="96" t="s">
        <v>22</v>
      </c>
      <c r="D90" s="67" t="s">
        <v>61</v>
      </c>
      <c r="E90" s="98" t="s">
        <v>283</v>
      </c>
      <c r="F90" s="68" t="s">
        <v>57</v>
      </c>
      <c r="G90" s="99"/>
      <c r="H90" s="96" t="s">
        <v>78</v>
      </c>
      <c r="I90" s="65" t="s">
        <v>6</v>
      </c>
      <c r="J90" s="98" t="s">
        <v>284</v>
      </c>
      <c r="K90" s="64" t="s">
        <v>8</v>
      </c>
    </row>
    <row r="91" spans="2:12" ht="15.75" thickBot="1">
      <c r="B91" s="188">
        <v>0.70833333333333337</v>
      </c>
      <c r="C91" s="196" t="s">
        <v>79</v>
      </c>
      <c r="D91" s="64" t="s">
        <v>8</v>
      </c>
      <c r="E91" s="101" t="s">
        <v>285</v>
      </c>
      <c r="F91" s="83" t="s">
        <v>88</v>
      </c>
      <c r="G91" s="99"/>
      <c r="H91" s="196" t="s">
        <v>80</v>
      </c>
      <c r="I91" s="66" t="s">
        <v>11</v>
      </c>
      <c r="J91" s="197" t="s">
        <v>286</v>
      </c>
      <c r="K91" s="82" t="s">
        <v>68</v>
      </c>
    </row>
    <row r="92" spans="2:12" ht="15.75" thickBot="1">
      <c r="B92" s="95">
        <v>0.72916666666666663</v>
      </c>
      <c r="C92" s="96" t="s">
        <v>81</v>
      </c>
      <c r="D92" s="65" t="s">
        <v>6</v>
      </c>
      <c r="E92" s="98" t="s">
        <v>287</v>
      </c>
      <c r="F92" s="67" t="s">
        <v>61</v>
      </c>
      <c r="G92" s="99"/>
      <c r="H92" s="96" t="s">
        <v>82</v>
      </c>
      <c r="I92" s="82" t="s">
        <v>68</v>
      </c>
      <c r="J92" s="98" t="s">
        <v>288</v>
      </c>
      <c r="K92" s="80" t="s">
        <v>65</v>
      </c>
    </row>
    <row r="93" spans="2:12" ht="15.75" thickBot="1">
      <c r="B93" s="188">
        <v>0.75</v>
      </c>
      <c r="C93" s="196" t="s">
        <v>83</v>
      </c>
      <c r="D93" s="67" t="s">
        <v>61</v>
      </c>
      <c r="E93" s="101" t="s">
        <v>289</v>
      </c>
      <c r="F93" s="66" t="s">
        <v>11</v>
      </c>
      <c r="G93" s="99"/>
      <c r="H93" s="196" t="s">
        <v>89</v>
      </c>
      <c r="I93" s="80" t="s">
        <v>65</v>
      </c>
      <c r="J93" s="101" t="s">
        <v>290</v>
      </c>
      <c r="K93" s="83" t="s">
        <v>88</v>
      </c>
    </row>
    <row r="94" spans="2:12" ht="15.75" thickBot="1">
      <c r="B94" s="95">
        <v>0.77083333333333337</v>
      </c>
      <c r="C94" s="96" t="s">
        <v>91</v>
      </c>
      <c r="D94" s="68" t="s">
        <v>57</v>
      </c>
      <c r="E94" s="98" t="s">
        <v>291</v>
      </c>
      <c r="F94" s="64" t="s">
        <v>8</v>
      </c>
      <c r="G94" s="99"/>
      <c r="H94" s="96" t="s">
        <v>92</v>
      </c>
      <c r="I94" s="65" t="s">
        <v>6</v>
      </c>
      <c r="J94" s="98" t="s">
        <v>292</v>
      </c>
      <c r="K94" s="66" t="s">
        <v>11</v>
      </c>
    </row>
    <row r="95" spans="2:12" ht="15.75" thickBot="1">
      <c r="B95" s="188">
        <v>0.79166666666666663</v>
      </c>
      <c r="C95" s="196" t="s">
        <v>93</v>
      </c>
      <c r="D95" s="80" t="s">
        <v>65</v>
      </c>
      <c r="E95" s="101" t="s">
        <v>293</v>
      </c>
      <c r="F95" s="68" t="s">
        <v>57</v>
      </c>
      <c r="G95" s="99"/>
      <c r="H95" s="196" t="s">
        <v>94</v>
      </c>
      <c r="I95" s="64" t="s">
        <v>8</v>
      </c>
      <c r="J95" s="101" t="s">
        <v>294</v>
      </c>
      <c r="K95" s="82" t="s">
        <v>68</v>
      </c>
    </row>
    <row r="96" spans="2:12" ht="15.75" thickBot="1">
      <c r="B96" s="85">
        <v>0.8125</v>
      </c>
      <c r="C96" s="203" t="s">
        <v>95</v>
      </c>
      <c r="D96" s="89" t="s">
        <v>68</v>
      </c>
      <c r="E96" s="204" t="s">
        <v>295</v>
      </c>
      <c r="F96" s="136" t="s">
        <v>6</v>
      </c>
      <c r="G96" s="205"/>
      <c r="H96" s="203" t="s">
        <v>96</v>
      </c>
      <c r="I96" s="143" t="s">
        <v>88</v>
      </c>
      <c r="J96" s="204" t="s">
        <v>274</v>
      </c>
      <c r="K96" s="108" t="s">
        <v>57</v>
      </c>
      <c r="L96" s="181" t="s">
        <v>244</v>
      </c>
    </row>
    <row r="97" spans="2:11" ht="16.5" thickTop="1" thickBot="1">
      <c r="B97" s="84">
        <v>0.83333333333333337</v>
      </c>
      <c r="C97" s="281" t="s">
        <v>245</v>
      </c>
      <c r="D97" s="282"/>
      <c r="E97" s="282"/>
      <c r="F97" s="283"/>
      <c r="G97" s="198"/>
      <c r="H97" s="281" t="s">
        <v>246</v>
      </c>
      <c r="I97" s="282"/>
      <c r="J97" s="282"/>
      <c r="K97" s="283"/>
    </row>
    <row r="98" spans="2:11" ht="15.75" thickBot="1">
      <c r="B98" s="95">
        <v>0.85416666666666663</v>
      </c>
      <c r="C98" s="277" t="s">
        <v>247</v>
      </c>
      <c r="D98" s="287"/>
      <c r="E98" s="287"/>
      <c r="F98" s="288"/>
      <c r="G98" s="7"/>
      <c r="H98" s="277" t="s">
        <v>248</v>
      </c>
      <c r="I98" s="278"/>
      <c r="J98" s="278"/>
      <c r="K98" s="279"/>
    </row>
    <row r="99" spans="2:11" ht="60.75" customHeight="1">
      <c r="C99" s="219" t="s">
        <v>273</v>
      </c>
    </row>
    <row r="100" spans="2:11" ht="15.75" customHeight="1">
      <c r="C100" s="219" t="s">
        <v>296</v>
      </c>
      <c r="H100" s="225" t="s">
        <v>299</v>
      </c>
    </row>
    <row r="101" spans="2:11" ht="15.75" customHeight="1">
      <c r="C101" s="219"/>
      <c r="D101" s="93" t="s">
        <v>147</v>
      </c>
      <c r="E101" s="227">
        <v>321</v>
      </c>
      <c r="F101" s="93" t="s">
        <v>8</v>
      </c>
      <c r="I101" s="93" t="s">
        <v>54</v>
      </c>
      <c r="J101" s="227">
        <v>518</v>
      </c>
      <c r="K101" s="93" t="s">
        <v>57</v>
      </c>
    </row>
    <row r="102" spans="2:11" ht="15.75" customHeight="1">
      <c r="C102" s="219"/>
      <c r="D102" t="s">
        <v>66</v>
      </c>
      <c r="E102" s="226">
        <v>311</v>
      </c>
      <c r="F102" t="s">
        <v>6</v>
      </c>
      <c r="I102" t="s">
        <v>72</v>
      </c>
      <c r="J102" s="226">
        <v>487</v>
      </c>
      <c r="K102" t="s">
        <v>68</v>
      </c>
    </row>
    <row r="103" spans="2:11" ht="15.75" customHeight="1">
      <c r="C103" s="219"/>
      <c r="D103" t="s">
        <v>297</v>
      </c>
      <c r="E103" s="226">
        <v>307</v>
      </c>
      <c r="F103" t="s">
        <v>65</v>
      </c>
      <c r="I103" t="s">
        <v>62</v>
      </c>
      <c r="J103" s="226">
        <v>444</v>
      </c>
      <c r="K103" t="s">
        <v>61</v>
      </c>
    </row>
    <row r="104" spans="2:11" ht="15.75" customHeight="1">
      <c r="C104" s="219"/>
      <c r="D104" t="s">
        <v>143</v>
      </c>
      <c r="E104" s="226">
        <v>274</v>
      </c>
      <c r="F104" t="s">
        <v>57</v>
      </c>
      <c r="I104" t="s">
        <v>300</v>
      </c>
      <c r="J104" s="226">
        <v>342</v>
      </c>
      <c r="K104" t="s">
        <v>11</v>
      </c>
    </row>
    <row r="105" spans="2:11" ht="15.75" customHeight="1">
      <c r="C105" s="219"/>
      <c r="D105" t="s">
        <v>69</v>
      </c>
      <c r="E105" s="226">
        <v>270</v>
      </c>
      <c r="F105" t="s">
        <v>68</v>
      </c>
    </row>
    <row r="106" spans="2:11" ht="15.75" customHeight="1">
      <c r="C106" s="219"/>
      <c r="D106" t="s">
        <v>298</v>
      </c>
      <c r="E106" s="226">
        <v>252</v>
      </c>
      <c r="F106" t="s">
        <v>88</v>
      </c>
    </row>
    <row r="107" spans="2:11" ht="15.75" customHeight="1">
      <c r="C107" s="219"/>
      <c r="D107" t="s">
        <v>148</v>
      </c>
      <c r="E107" s="226">
        <v>235</v>
      </c>
      <c r="F107" t="s">
        <v>61</v>
      </c>
    </row>
    <row r="108" spans="2:11" ht="15.75" customHeight="1">
      <c r="C108" s="219"/>
      <c r="D108" t="s">
        <v>152</v>
      </c>
      <c r="E108" s="226">
        <v>221</v>
      </c>
      <c r="F108" t="s">
        <v>11</v>
      </c>
    </row>
    <row r="109" spans="2:11" ht="16.5" customHeight="1">
      <c r="C109" s="219"/>
    </row>
    <row r="110" spans="2:11" ht="60.75" customHeight="1">
      <c r="C110" s="219"/>
    </row>
    <row r="111" spans="2:11" ht="16.5" customHeight="1" thickBot="1">
      <c r="C111" s="219"/>
    </row>
    <row r="112" spans="2:11" ht="16.5" customHeight="1" thickBot="1">
      <c r="B112" s="272" t="s">
        <v>304</v>
      </c>
      <c r="C112" s="273"/>
      <c r="D112" s="273"/>
      <c r="E112" s="273"/>
      <c r="F112" s="273"/>
      <c r="G112" s="273"/>
      <c r="H112" s="273"/>
      <c r="I112" s="273"/>
      <c r="J112" s="273"/>
      <c r="K112" s="274"/>
    </row>
    <row r="113" spans="2:12" ht="16.5" customHeight="1" thickTop="1" thickBot="1">
      <c r="B113" s="275" t="s">
        <v>0</v>
      </c>
      <c r="C113" s="276"/>
      <c r="D113" s="1" t="s">
        <v>1</v>
      </c>
      <c r="E113" s="1"/>
      <c r="F113" s="1" t="s">
        <v>2</v>
      </c>
      <c r="G113" s="2"/>
      <c r="H113" s="3"/>
      <c r="I113" s="1" t="s">
        <v>3</v>
      </c>
      <c r="J113" s="1"/>
      <c r="K113" s="1" t="s">
        <v>4</v>
      </c>
    </row>
    <row r="114" spans="2:12" ht="16.5" customHeight="1" thickTop="1" thickBot="1">
      <c r="B114" s="8">
        <v>0.70833333333333337</v>
      </c>
      <c r="C114" s="224" t="s">
        <v>5</v>
      </c>
      <c r="D114" s="222" t="s">
        <v>68</v>
      </c>
      <c r="E114" s="223" t="s">
        <v>305</v>
      </c>
      <c r="F114" s="103" t="s">
        <v>61</v>
      </c>
      <c r="G114" s="7"/>
      <c r="H114" s="224" t="s">
        <v>7</v>
      </c>
      <c r="I114" s="220" t="s">
        <v>6</v>
      </c>
      <c r="J114" s="223" t="s">
        <v>306</v>
      </c>
      <c r="K114" s="221" t="s">
        <v>88</v>
      </c>
    </row>
    <row r="115" spans="2:12" ht="16.5" customHeight="1" thickBot="1">
      <c r="B115" s="188">
        <v>0.73958333333333337</v>
      </c>
      <c r="C115" s="100" t="s">
        <v>9</v>
      </c>
      <c r="D115" s="80" t="s">
        <v>65</v>
      </c>
      <c r="E115" s="101" t="s">
        <v>307</v>
      </c>
      <c r="F115" s="66" t="s">
        <v>11</v>
      </c>
      <c r="G115" s="7"/>
      <c r="H115" s="100" t="s">
        <v>10</v>
      </c>
      <c r="I115" s="67" t="s">
        <v>61</v>
      </c>
      <c r="J115" s="101" t="s">
        <v>308</v>
      </c>
      <c r="K115" s="64" t="s">
        <v>8</v>
      </c>
    </row>
    <row r="116" spans="2:12" ht="16.5" customHeight="1" thickBot="1">
      <c r="B116" s="95">
        <v>0.77083333333333337</v>
      </c>
      <c r="C116" s="96" t="s">
        <v>12</v>
      </c>
      <c r="D116" s="66" t="s">
        <v>11</v>
      </c>
      <c r="E116" s="98" t="s">
        <v>309</v>
      </c>
      <c r="F116" s="68" t="s">
        <v>57</v>
      </c>
      <c r="G116" s="7"/>
      <c r="H116" s="96" t="s">
        <v>13</v>
      </c>
      <c r="I116" s="64" t="s">
        <v>8</v>
      </c>
      <c r="J116" s="98" t="s">
        <v>310</v>
      </c>
      <c r="K116" s="80" t="s">
        <v>65</v>
      </c>
    </row>
    <row r="117" spans="2:12" ht="16.5" customHeight="1" thickBot="1">
      <c r="B117" s="188">
        <v>0.79166666666666663</v>
      </c>
      <c r="C117" s="100" t="s">
        <v>14</v>
      </c>
      <c r="D117" s="68" t="s">
        <v>57</v>
      </c>
      <c r="E117" s="101" t="s">
        <v>311</v>
      </c>
      <c r="F117" s="65" t="s">
        <v>6</v>
      </c>
      <c r="G117" s="7"/>
      <c r="H117" s="100" t="s">
        <v>15</v>
      </c>
      <c r="I117" s="83" t="s">
        <v>88</v>
      </c>
      <c r="J117" s="101" t="s">
        <v>312</v>
      </c>
      <c r="K117" s="82" t="s">
        <v>68</v>
      </c>
    </row>
    <row r="118" spans="2:12" ht="16.5" customHeight="1" thickBot="1">
      <c r="B118" s="8">
        <v>0.8125</v>
      </c>
      <c r="C118" s="96" t="s">
        <v>16</v>
      </c>
      <c r="D118" s="67" t="s">
        <v>61</v>
      </c>
      <c r="E118" s="98" t="s">
        <v>313</v>
      </c>
      <c r="F118" s="80" t="s">
        <v>65</v>
      </c>
      <c r="G118" s="7"/>
      <c r="H118" s="96" t="s">
        <v>17</v>
      </c>
      <c r="I118" s="64" t="s">
        <v>8</v>
      </c>
      <c r="J118" s="98" t="s">
        <v>314</v>
      </c>
      <c r="K118" s="66" t="s">
        <v>11</v>
      </c>
    </row>
    <row r="119" spans="2:12" ht="16.5" customHeight="1" thickBot="1">
      <c r="B119" s="84">
        <v>0.83333333333333337</v>
      </c>
      <c r="C119" s="100" t="s">
        <v>18</v>
      </c>
      <c r="D119" s="83" t="s">
        <v>88</v>
      </c>
      <c r="E119" s="101" t="s">
        <v>315</v>
      </c>
      <c r="F119" s="66" t="s">
        <v>11</v>
      </c>
      <c r="G119" s="7"/>
      <c r="H119" s="100" t="s">
        <v>19</v>
      </c>
      <c r="I119" s="68" t="s">
        <v>57</v>
      </c>
      <c r="J119" s="101" t="s">
        <v>316</v>
      </c>
      <c r="K119" s="82" t="s">
        <v>68</v>
      </c>
    </row>
    <row r="120" spans="2:12" ht="16.5" customHeight="1" thickBot="1">
      <c r="B120" s="8">
        <v>0.85416666666666663</v>
      </c>
      <c r="C120" s="96" t="s">
        <v>20</v>
      </c>
      <c r="D120" s="67" t="s">
        <v>61</v>
      </c>
      <c r="E120" s="98" t="s">
        <v>317</v>
      </c>
      <c r="F120" s="83" t="s">
        <v>88</v>
      </c>
      <c r="G120" s="7"/>
      <c r="H120" s="96" t="s">
        <v>21</v>
      </c>
      <c r="I120" s="80" t="s">
        <v>65</v>
      </c>
      <c r="J120" s="98" t="s">
        <v>318</v>
      </c>
      <c r="K120" s="65" t="s">
        <v>6</v>
      </c>
    </row>
    <row r="121" spans="2:12" ht="16.5" customHeight="1" thickBot="1">
      <c r="B121" s="84">
        <v>0.875</v>
      </c>
      <c r="C121" s="100" t="s">
        <v>22</v>
      </c>
      <c r="D121" s="65" t="s">
        <v>6</v>
      </c>
      <c r="E121" s="101" t="s">
        <v>319</v>
      </c>
      <c r="F121" s="64" t="s">
        <v>8</v>
      </c>
      <c r="G121" s="7"/>
      <c r="H121" s="100" t="s">
        <v>78</v>
      </c>
      <c r="I121" s="67" t="s">
        <v>61</v>
      </c>
      <c r="J121" s="101" t="s">
        <v>320</v>
      </c>
      <c r="K121" s="68" t="s">
        <v>57</v>
      </c>
    </row>
    <row r="122" spans="2:12" ht="16.5" customHeight="1" thickBot="1">
      <c r="B122" s="8">
        <v>0.89583333333333337</v>
      </c>
      <c r="C122" s="96" t="s">
        <v>79</v>
      </c>
      <c r="D122" s="66" t="s">
        <v>11</v>
      </c>
      <c r="E122" s="98" t="s">
        <v>321</v>
      </c>
      <c r="F122" s="82" t="s">
        <v>68</v>
      </c>
      <c r="G122" s="99"/>
      <c r="H122" s="96" t="s">
        <v>80</v>
      </c>
      <c r="I122" s="64" t="s">
        <v>8</v>
      </c>
      <c r="J122" s="98" t="s">
        <v>322</v>
      </c>
      <c r="K122" s="83" t="s">
        <v>88</v>
      </c>
    </row>
    <row r="123" spans="2:12" ht="16.5" customHeight="1" thickBot="1">
      <c r="B123" s="84">
        <v>0.91666666666666663</v>
      </c>
      <c r="C123" s="100" t="s">
        <v>81</v>
      </c>
      <c r="D123" s="82" t="s">
        <v>68</v>
      </c>
      <c r="E123" s="101" t="s">
        <v>323</v>
      </c>
      <c r="F123" s="80" t="s">
        <v>65</v>
      </c>
      <c r="G123" s="7"/>
      <c r="H123" s="100" t="s">
        <v>82</v>
      </c>
      <c r="I123" s="65" t="s">
        <v>6</v>
      </c>
      <c r="J123" s="101" t="s">
        <v>324</v>
      </c>
      <c r="K123" s="67" t="s">
        <v>61</v>
      </c>
    </row>
    <row r="124" spans="2:12" ht="16.5" customHeight="1" thickBot="1">
      <c r="B124" s="8">
        <v>0.9375</v>
      </c>
      <c r="C124" s="96" t="s">
        <v>83</v>
      </c>
      <c r="D124" s="65" t="s">
        <v>6</v>
      </c>
      <c r="E124" s="98" t="s">
        <v>325</v>
      </c>
      <c r="F124" s="66" t="s">
        <v>11</v>
      </c>
      <c r="G124" s="7"/>
      <c r="H124" s="96" t="s">
        <v>180</v>
      </c>
      <c r="I124" s="80" t="s">
        <v>65</v>
      </c>
      <c r="J124" s="98" t="s">
        <v>326</v>
      </c>
      <c r="K124" s="68" t="s">
        <v>57</v>
      </c>
    </row>
    <row r="125" spans="2:12" ht="16.5" customHeight="1" thickBot="1">
      <c r="B125" s="84">
        <v>0.95833333333333337</v>
      </c>
      <c r="C125" s="100" t="s">
        <v>91</v>
      </c>
      <c r="D125" s="80" t="s">
        <v>65</v>
      </c>
      <c r="E125" s="101" t="s">
        <v>327</v>
      </c>
      <c r="F125" s="83" t="s">
        <v>88</v>
      </c>
      <c r="G125" s="7"/>
      <c r="H125" s="100" t="s">
        <v>92</v>
      </c>
      <c r="I125" s="68" t="s">
        <v>57</v>
      </c>
      <c r="J125" s="101" t="s">
        <v>328</v>
      </c>
      <c r="K125" s="64" t="s">
        <v>8</v>
      </c>
    </row>
    <row r="126" spans="2:12" ht="16.5" customHeight="1" thickBot="1">
      <c r="B126" s="95">
        <v>0.97916666666666663</v>
      </c>
      <c r="C126" s="96"/>
      <c r="D126" s="97" t="s">
        <v>98</v>
      </c>
      <c r="E126" s="98" t="s">
        <v>182</v>
      </c>
      <c r="F126" s="97" t="s">
        <v>103</v>
      </c>
      <c r="G126" s="99"/>
      <c r="H126" s="96"/>
      <c r="I126" s="97" t="s">
        <v>100</v>
      </c>
      <c r="J126" s="98" t="s">
        <v>182</v>
      </c>
      <c r="K126" s="97" t="s">
        <v>99</v>
      </c>
      <c r="L126" s="102" t="s">
        <v>303</v>
      </c>
    </row>
    <row r="127" spans="2:12" ht="16.5" customHeight="1">
      <c r="C127" s="219"/>
    </row>
    <row r="128" spans="2:12" ht="69.75" customHeight="1" thickBot="1">
      <c r="C128" s="219"/>
    </row>
    <row r="129" spans="2:12" ht="16.5" customHeight="1" thickBot="1">
      <c r="B129" s="272" t="s">
        <v>334</v>
      </c>
      <c r="C129" s="273"/>
      <c r="D129" s="273"/>
      <c r="E129" s="273"/>
      <c r="F129" s="273"/>
      <c r="G129" s="273"/>
      <c r="H129" s="273"/>
      <c r="I129" s="273"/>
      <c r="J129" s="273"/>
      <c r="K129" s="274"/>
    </row>
    <row r="130" spans="2:12" ht="16.5" customHeight="1" thickTop="1" thickBot="1">
      <c r="B130" s="275" t="s">
        <v>0</v>
      </c>
      <c r="C130" s="276"/>
      <c r="D130" s="1" t="s">
        <v>1</v>
      </c>
      <c r="E130" s="1"/>
      <c r="F130" s="1" t="s">
        <v>2</v>
      </c>
      <c r="G130" s="2"/>
      <c r="H130" s="3"/>
      <c r="I130" s="1" t="s">
        <v>3</v>
      </c>
      <c r="J130" s="1"/>
      <c r="K130" s="1" t="s">
        <v>4</v>
      </c>
    </row>
    <row r="131" spans="2:12" ht="16.5" customHeight="1" thickTop="1" thickBot="1">
      <c r="B131" s="8">
        <v>0.70833333333333337</v>
      </c>
      <c r="C131" s="224" t="s">
        <v>5</v>
      </c>
      <c r="D131" s="64" t="s">
        <v>8</v>
      </c>
      <c r="E131" s="223" t="s">
        <v>337</v>
      </c>
      <c r="F131" s="82" t="s">
        <v>68</v>
      </c>
      <c r="G131" s="7"/>
      <c r="H131" s="224" t="s">
        <v>7</v>
      </c>
      <c r="I131" s="67" t="s">
        <v>61</v>
      </c>
      <c r="J131" s="223" t="s">
        <v>338</v>
      </c>
      <c r="K131" s="66" t="s">
        <v>11</v>
      </c>
    </row>
    <row r="132" spans="2:12" ht="16.5" customHeight="1" thickBot="1">
      <c r="B132" s="235">
        <v>0.73958333333333337</v>
      </c>
      <c r="C132" s="236" t="s">
        <v>9</v>
      </c>
      <c r="D132" s="143" t="s">
        <v>88</v>
      </c>
      <c r="E132" s="237" t="s">
        <v>339</v>
      </c>
      <c r="F132" s="108" t="s">
        <v>57</v>
      </c>
      <c r="G132" s="179"/>
      <c r="H132" s="236" t="s">
        <v>10</v>
      </c>
      <c r="I132" s="89" t="s">
        <v>68</v>
      </c>
      <c r="J132" s="237" t="s">
        <v>340</v>
      </c>
      <c r="K132" s="136" t="s">
        <v>6</v>
      </c>
      <c r="L132" s="181" t="s">
        <v>302</v>
      </c>
    </row>
    <row r="133" spans="2:12" ht="16.5" customHeight="1" thickTop="1" thickBot="1">
      <c r="B133" s="8">
        <v>0.77083333333333337</v>
      </c>
      <c r="C133" s="233" t="s">
        <v>12</v>
      </c>
      <c r="D133" s="137" t="s">
        <v>6</v>
      </c>
      <c r="E133" s="234" t="s">
        <v>341</v>
      </c>
      <c r="F133" s="142" t="s">
        <v>68</v>
      </c>
      <c r="G133" s="7"/>
      <c r="H133" s="233" t="s">
        <v>13</v>
      </c>
      <c r="I133" s="141" t="s">
        <v>57</v>
      </c>
      <c r="J133" s="234" t="s">
        <v>342</v>
      </c>
      <c r="K133" s="140" t="s">
        <v>88</v>
      </c>
    </row>
    <row r="134" spans="2:12" ht="16.5" customHeight="1" thickBot="1">
      <c r="B134" s="188">
        <v>0.79166666666666663</v>
      </c>
      <c r="C134" s="100" t="s">
        <v>14</v>
      </c>
      <c r="D134" s="64" t="s">
        <v>8</v>
      </c>
      <c r="E134" s="101" t="s">
        <v>343</v>
      </c>
      <c r="F134" s="67" t="s">
        <v>61</v>
      </c>
      <c r="G134" s="7"/>
      <c r="H134" s="100" t="s">
        <v>15</v>
      </c>
      <c r="I134" s="66" t="s">
        <v>11</v>
      </c>
      <c r="J134" s="101" t="s">
        <v>344</v>
      </c>
      <c r="K134" s="80" t="s">
        <v>65</v>
      </c>
    </row>
    <row r="135" spans="2:12" ht="16.5" customHeight="1" thickBot="1">
      <c r="B135" s="8">
        <v>0.8125</v>
      </c>
      <c r="C135" s="96" t="s">
        <v>16</v>
      </c>
      <c r="D135" s="83" t="s">
        <v>88</v>
      </c>
      <c r="E135" s="98" t="s">
        <v>345</v>
      </c>
      <c r="F135" s="65" t="s">
        <v>6</v>
      </c>
      <c r="G135" s="7"/>
      <c r="H135" s="96" t="s">
        <v>17</v>
      </c>
      <c r="I135" s="82" t="s">
        <v>68</v>
      </c>
      <c r="J135" s="98" t="s">
        <v>346</v>
      </c>
      <c r="K135" s="67" t="s">
        <v>61</v>
      </c>
    </row>
    <row r="136" spans="2:12" ht="16.5" customHeight="1" thickBot="1">
      <c r="B136" s="84">
        <v>0.83333333333333337</v>
      </c>
      <c r="C136" s="100" t="s">
        <v>18</v>
      </c>
      <c r="D136" s="80" t="s">
        <v>65</v>
      </c>
      <c r="E136" s="101" t="s">
        <v>347</v>
      </c>
      <c r="F136" s="64" t="s">
        <v>8</v>
      </c>
      <c r="G136" s="7"/>
      <c r="H136" s="100" t="s">
        <v>19</v>
      </c>
      <c r="I136" s="68" t="s">
        <v>57</v>
      </c>
      <c r="J136" s="101" t="s">
        <v>348</v>
      </c>
      <c r="K136" s="66" t="s">
        <v>11</v>
      </c>
    </row>
    <row r="137" spans="2:12" ht="16.5" customHeight="1" thickBot="1">
      <c r="B137" s="8">
        <v>0.85416666666666663</v>
      </c>
      <c r="C137" s="96" t="s">
        <v>20</v>
      </c>
      <c r="D137" s="82" t="s">
        <v>68</v>
      </c>
      <c r="E137" s="98" t="s">
        <v>349</v>
      </c>
      <c r="F137" s="83" t="s">
        <v>88</v>
      </c>
      <c r="G137" s="7"/>
      <c r="H137" s="96" t="s">
        <v>21</v>
      </c>
      <c r="I137" s="65" t="s">
        <v>6</v>
      </c>
      <c r="J137" s="98" t="s">
        <v>350</v>
      </c>
      <c r="K137" s="68" t="s">
        <v>57</v>
      </c>
    </row>
    <row r="138" spans="2:12" ht="16.5" customHeight="1" thickBot="1">
      <c r="B138" s="84">
        <v>0.875</v>
      </c>
      <c r="C138" s="100" t="s">
        <v>22</v>
      </c>
      <c r="D138" s="66" t="s">
        <v>11</v>
      </c>
      <c r="E138" s="101" t="s">
        <v>351</v>
      </c>
      <c r="F138" s="64" t="s">
        <v>8</v>
      </c>
      <c r="G138" s="7"/>
      <c r="H138" s="100" t="s">
        <v>78</v>
      </c>
      <c r="I138" s="80" t="s">
        <v>65</v>
      </c>
      <c r="J138" s="101" t="s">
        <v>352</v>
      </c>
      <c r="K138" s="67" t="s">
        <v>61</v>
      </c>
    </row>
    <row r="139" spans="2:12" ht="16.5" customHeight="1" thickBot="1">
      <c r="B139" s="8">
        <v>0.89583333333333337</v>
      </c>
      <c r="C139" s="96" t="s">
        <v>79</v>
      </c>
      <c r="D139" s="82" t="s">
        <v>68</v>
      </c>
      <c r="E139" s="98" t="s">
        <v>353</v>
      </c>
      <c r="F139" s="68" t="s">
        <v>57</v>
      </c>
      <c r="G139" s="99"/>
      <c r="H139" s="96" t="s">
        <v>80</v>
      </c>
      <c r="I139" s="66" t="s">
        <v>11</v>
      </c>
      <c r="J139" s="98" t="s">
        <v>354</v>
      </c>
      <c r="K139" s="83" t="s">
        <v>88</v>
      </c>
    </row>
    <row r="140" spans="2:12" ht="16.5" customHeight="1" thickBot="1">
      <c r="B140" s="84">
        <v>0.91666666666666663</v>
      </c>
      <c r="C140" s="100" t="s">
        <v>81</v>
      </c>
      <c r="D140" s="65" t="s">
        <v>6</v>
      </c>
      <c r="E140" s="101" t="s">
        <v>355</v>
      </c>
      <c r="F140" s="80" t="s">
        <v>65</v>
      </c>
      <c r="G140" s="7"/>
      <c r="H140" s="100" t="s">
        <v>82</v>
      </c>
      <c r="I140" s="83" t="s">
        <v>88</v>
      </c>
      <c r="J140" s="101" t="s">
        <v>283</v>
      </c>
      <c r="K140" s="67" t="s">
        <v>61</v>
      </c>
    </row>
    <row r="141" spans="2:12" ht="16.5" customHeight="1" thickBot="1">
      <c r="B141" s="8">
        <v>0.9375</v>
      </c>
      <c r="C141" s="96" t="s">
        <v>83</v>
      </c>
      <c r="D141" s="68" t="s">
        <v>57</v>
      </c>
      <c r="E141" s="98" t="s">
        <v>356</v>
      </c>
      <c r="F141" s="67" t="s">
        <v>61</v>
      </c>
      <c r="G141" s="7"/>
      <c r="H141" s="96" t="s">
        <v>180</v>
      </c>
      <c r="I141" s="64" t="s">
        <v>8</v>
      </c>
      <c r="J141" s="98" t="s">
        <v>357</v>
      </c>
      <c r="K141" s="65" t="s">
        <v>6</v>
      </c>
    </row>
    <row r="142" spans="2:12" ht="16.5" customHeight="1" thickBot="1">
      <c r="B142" s="84">
        <v>0.95833333333333337</v>
      </c>
      <c r="C142" s="100" t="s">
        <v>91</v>
      </c>
      <c r="D142" s="83" t="s">
        <v>88</v>
      </c>
      <c r="E142" s="101" t="s">
        <v>358</v>
      </c>
      <c r="F142" s="64" t="s">
        <v>8</v>
      </c>
      <c r="G142" s="7"/>
      <c r="H142" s="100" t="s">
        <v>92</v>
      </c>
      <c r="I142" s="82" t="s">
        <v>68</v>
      </c>
      <c r="J142" s="101" t="s">
        <v>359</v>
      </c>
      <c r="K142" s="66" t="s">
        <v>11</v>
      </c>
    </row>
    <row r="143" spans="2:12" ht="16.5" customHeight="1" thickBot="1">
      <c r="B143" s="95">
        <v>0.97916666666666663</v>
      </c>
      <c r="C143" s="96"/>
      <c r="D143" s="97" t="s">
        <v>99</v>
      </c>
      <c r="E143" s="98" t="s">
        <v>182</v>
      </c>
      <c r="F143" s="97" t="s">
        <v>105</v>
      </c>
      <c r="G143" s="96"/>
      <c r="H143" s="96"/>
      <c r="I143" s="97" t="s">
        <v>101</v>
      </c>
      <c r="J143" s="98" t="s">
        <v>182</v>
      </c>
      <c r="K143" s="97" t="s">
        <v>103</v>
      </c>
      <c r="L143" s="102" t="s">
        <v>303</v>
      </c>
    </row>
    <row r="144" spans="2:12" ht="16.5" customHeight="1">
      <c r="B144" s="229"/>
      <c r="C144" s="230"/>
      <c r="D144" s="231"/>
      <c r="E144" s="232"/>
      <c r="F144" s="231"/>
      <c r="G144" s="230"/>
      <c r="H144" s="230"/>
      <c r="I144" s="231"/>
      <c r="J144" s="232"/>
      <c r="K144" s="231"/>
    </row>
    <row r="145" spans="2:12" ht="16.5" customHeight="1" thickBot="1">
      <c r="B145" s="229"/>
      <c r="C145" s="230"/>
      <c r="D145" s="231"/>
      <c r="E145" s="232"/>
      <c r="F145" s="231"/>
      <c r="G145" s="230"/>
      <c r="H145" s="230"/>
      <c r="I145" s="231"/>
      <c r="J145" s="232"/>
      <c r="K145" s="231"/>
    </row>
    <row r="146" spans="2:12" ht="16.5" customHeight="1" thickBot="1">
      <c r="B146" s="272" t="s">
        <v>333</v>
      </c>
      <c r="C146" s="273"/>
      <c r="D146" s="273"/>
      <c r="E146" s="273"/>
      <c r="F146" s="273"/>
      <c r="G146" s="273"/>
      <c r="H146" s="273"/>
      <c r="I146" s="273"/>
      <c r="J146" s="273"/>
      <c r="K146" s="274"/>
    </row>
    <row r="147" spans="2:12" ht="16.5" customHeight="1" thickTop="1" thickBot="1">
      <c r="B147" s="275" t="s">
        <v>0</v>
      </c>
      <c r="C147" s="276"/>
      <c r="D147" s="1" t="s">
        <v>1</v>
      </c>
      <c r="E147" s="1"/>
      <c r="F147" s="1" t="s">
        <v>2</v>
      </c>
      <c r="G147" s="2"/>
      <c r="H147" s="3"/>
      <c r="I147" s="1" t="s">
        <v>3</v>
      </c>
      <c r="J147" s="1"/>
      <c r="K147" s="1" t="s">
        <v>4</v>
      </c>
    </row>
    <row r="148" spans="2:12" ht="16.5" customHeight="1" thickTop="1" thickBot="1">
      <c r="B148" s="202">
        <v>0.70833333333333337</v>
      </c>
      <c r="C148" s="224" t="s">
        <v>5</v>
      </c>
      <c r="D148" s="103" t="s">
        <v>61</v>
      </c>
      <c r="E148" s="223" t="s">
        <v>364</v>
      </c>
      <c r="F148" s="220" t="s">
        <v>6</v>
      </c>
      <c r="G148" s="254"/>
      <c r="H148" s="224" t="s">
        <v>7</v>
      </c>
      <c r="I148" s="255" t="s">
        <v>65</v>
      </c>
      <c r="J148" s="223" t="s">
        <v>365</v>
      </c>
      <c r="K148" s="222" t="s">
        <v>68</v>
      </c>
    </row>
    <row r="149" spans="2:12" ht="16.5" customHeight="1" thickBot="1">
      <c r="B149" s="188">
        <v>0.73958333333333337</v>
      </c>
      <c r="C149" s="100" t="s">
        <v>9</v>
      </c>
      <c r="D149" s="68" t="s">
        <v>57</v>
      </c>
      <c r="E149" s="101" t="s">
        <v>366</v>
      </c>
      <c r="F149" s="80" t="s">
        <v>65</v>
      </c>
      <c r="G149" s="99"/>
      <c r="H149" s="100" t="s">
        <v>10</v>
      </c>
      <c r="I149" s="66" t="s">
        <v>11</v>
      </c>
      <c r="J149" s="101" t="s">
        <v>367</v>
      </c>
      <c r="K149" s="65" t="s">
        <v>6</v>
      </c>
    </row>
    <row r="150" spans="2:12" ht="16.5" customHeight="1" thickBot="1">
      <c r="B150" s="95">
        <v>0.77083333333333337</v>
      </c>
      <c r="C150" s="96" t="s">
        <v>12</v>
      </c>
      <c r="D150" s="64" t="s">
        <v>8</v>
      </c>
      <c r="E150" s="98" t="s">
        <v>368</v>
      </c>
      <c r="F150" s="68" t="s">
        <v>57</v>
      </c>
      <c r="G150" s="99"/>
      <c r="H150" s="96" t="s">
        <v>13</v>
      </c>
      <c r="I150" s="83" t="s">
        <v>88</v>
      </c>
      <c r="J150" s="98" t="s">
        <v>369</v>
      </c>
      <c r="K150" s="80" t="s">
        <v>65</v>
      </c>
    </row>
    <row r="151" spans="2:12" ht="16.5" customHeight="1" thickBot="1">
      <c r="B151" s="235">
        <v>0.79166666666666663</v>
      </c>
      <c r="C151" s="236" t="s">
        <v>14</v>
      </c>
      <c r="D151" s="187" t="s">
        <v>11</v>
      </c>
      <c r="E151" s="237" t="s">
        <v>370</v>
      </c>
      <c r="F151" s="186" t="s">
        <v>61</v>
      </c>
      <c r="G151" s="205"/>
      <c r="H151" s="236" t="s">
        <v>15</v>
      </c>
      <c r="I151" s="89" t="s">
        <v>68</v>
      </c>
      <c r="J151" s="237" t="s">
        <v>371</v>
      </c>
      <c r="K151" s="90" t="s">
        <v>8</v>
      </c>
      <c r="L151" s="181" t="s">
        <v>335</v>
      </c>
    </row>
    <row r="152" spans="2:12" ht="16.5" customHeight="1" thickTop="1" thickBot="1">
      <c r="B152" s="8">
        <v>0.8125</v>
      </c>
      <c r="C152" s="233" t="s">
        <v>16</v>
      </c>
      <c r="D152" s="142" t="s">
        <v>68</v>
      </c>
      <c r="E152" s="234" t="s">
        <v>354</v>
      </c>
      <c r="F152" s="137" t="s">
        <v>6</v>
      </c>
      <c r="G152" s="198"/>
      <c r="H152" s="233" t="s">
        <v>17</v>
      </c>
      <c r="I152" s="141" t="s">
        <v>57</v>
      </c>
      <c r="J152" s="234" t="s">
        <v>372</v>
      </c>
      <c r="K152" s="140" t="s">
        <v>88</v>
      </c>
    </row>
    <row r="153" spans="2:12" ht="16.5" customHeight="1" thickBot="1">
      <c r="B153" s="188">
        <v>0.83333333333333337</v>
      </c>
      <c r="C153" s="100" t="s">
        <v>18</v>
      </c>
      <c r="D153" s="67" t="s">
        <v>61</v>
      </c>
      <c r="E153" s="101" t="s">
        <v>373</v>
      </c>
      <c r="F153" s="64" t="s">
        <v>8</v>
      </c>
      <c r="G153" s="99"/>
      <c r="H153" s="100" t="s">
        <v>19</v>
      </c>
      <c r="I153" s="66" t="s">
        <v>11</v>
      </c>
      <c r="J153" s="101" t="s">
        <v>374</v>
      </c>
      <c r="K153" s="80" t="s">
        <v>65</v>
      </c>
    </row>
    <row r="154" spans="2:12" ht="16.5" customHeight="1" thickBot="1">
      <c r="B154" s="8">
        <v>0.85416666666666663</v>
      </c>
      <c r="C154" s="96" t="s">
        <v>20</v>
      </c>
      <c r="D154" s="65" t="s">
        <v>6</v>
      </c>
      <c r="E154" s="98" t="s">
        <v>375</v>
      </c>
      <c r="F154" s="83" t="s">
        <v>88</v>
      </c>
      <c r="G154" s="7"/>
      <c r="H154" s="96" t="s">
        <v>21</v>
      </c>
      <c r="I154" s="67" t="s">
        <v>61</v>
      </c>
      <c r="J154" s="98" t="s">
        <v>376</v>
      </c>
      <c r="K154" s="82" t="s">
        <v>68</v>
      </c>
    </row>
    <row r="155" spans="2:12" ht="16.5" customHeight="1" thickBot="1">
      <c r="B155" s="84">
        <v>0.875</v>
      </c>
      <c r="C155" s="100" t="s">
        <v>22</v>
      </c>
      <c r="D155" s="80" t="s">
        <v>65</v>
      </c>
      <c r="E155" s="101" t="s">
        <v>377</v>
      </c>
      <c r="F155" s="64" t="s">
        <v>8</v>
      </c>
      <c r="G155" s="7"/>
      <c r="H155" s="100" t="s">
        <v>78</v>
      </c>
      <c r="I155" s="68" t="s">
        <v>57</v>
      </c>
      <c r="J155" s="101" t="s">
        <v>378</v>
      </c>
      <c r="K155" s="66" t="s">
        <v>11</v>
      </c>
    </row>
    <row r="156" spans="2:12" ht="16.5" customHeight="1" thickBot="1">
      <c r="B156" s="8">
        <v>0.89583333333333337</v>
      </c>
      <c r="C156" s="96" t="s">
        <v>79</v>
      </c>
      <c r="D156" s="83" t="s">
        <v>88</v>
      </c>
      <c r="E156" s="98" t="s">
        <v>379</v>
      </c>
      <c r="F156" s="82" t="s">
        <v>68</v>
      </c>
      <c r="G156" s="99"/>
      <c r="H156" s="96" t="s">
        <v>80</v>
      </c>
      <c r="I156" s="65" t="s">
        <v>6</v>
      </c>
      <c r="J156" s="98" t="s">
        <v>380</v>
      </c>
      <c r="K156" s="68" t="s">
        <v>57</v>
      </c>
    </row>
    <row r="157" spans="2:12" ht="16.5" customHeight="1" thickBot="1">
      <c r="B157" s="84">
        <v>0.91666666666666663</v>
      </c>
      <c r="C157" s="100" t="s">
        <v>81</v>
      </c>
      <c r="D157" s="64" t="s">
        <v>8</v>
      </c>
      <c r="E157" s="101" t="s">
        <v>381</v>
      </c>
      <c r="F157" s="66" t="s">
        <v>11</v>
      </c>
      <c r="G157" s="7"/>
      <c r="H157" s="100" t="s">
        <v>82</v>
      </c>
      <c r="I157" s="67" t="s">
        <v>61</v>
      </c>
      <c r="J157" s="101" t="s">
        <v>382</v>
      </c>
      <c r="K157" s="80" t="s">
        <v>65</v>
      </c>
    </row>
    <row r="158" spans="2:12" ht="16.5" customHeight="1" thickBot="1">
      <c r="B158" s="8">
        <v>0.9375</v>
      </c>
      <c r="C158" s="96" t="s">
        <v>83</v>
      </c>
      <c r="D158" s="80" t="s">
        <v>65</v>
      </c>
      <c r="E158" s="98" t="s">
        <v>383</v>
      </c>
      <c r="F158" s="65" t="s">
        <v>6</v>
      </c>
      <c r="G158" s="7"/>
      <c r="H158" s="96" t="s">
        <v>180</v>
      </c>
      <c r="I158" s="66" t="s">
        <v>11</v>
      </c>
      <c r="J158" s="98" t="s">
        <v>384</v>
      </c>
      <c r="K158" s="83" t="s">
        <v>88</v>
      </c>
    </row>
    <row r="159" spans="2:12" ht="16.5" customHeight="1" thickBot="1">
      <c r="B159" s="84">
        <v>0.95833333333333337</v>
      </c>
      <c r="C159" s="100" t="s">
        <v>91</v>
      </c>
      <c r="D159" s="68" t="s">
        <v>57</v>
      </c>
      <c r="E159" s="101" t="s">
        <v>385</v>
      </c>
      <c r="F159" s="82" t="s">
        <v>68</v>
      </c>
      <c r="G159" s="7"/>
      <c r="H159" s="100" t="s">
        <v>92</v>
      </c>
      <c r="I159" s="83" t="s">
        <v>88</v>
      </c>
      <c r="J159" s="101" t="s">
        <v>386</v>
      </c>
      <c r="K159" s="67" t="s">
        <v>61</v>
      </c>
    </row>
    <row r="160" spans="2:12" ht="16.5" customHeight="1" thickBot="1">
      <c r="B160" s="95">
        <v>0.97916666666666663</v>
      </c>
      <c r="C160" s="96"/>
      <c r="D160" s="97" t="s">
        <v>99</v>
      </c>
      <c r="E160" s="98" t="s">
        <v>182</v>
      </c>
      <c r="F160" s="97" t="s">
        <v>104</v>
      </c>
      <c r="G160" s="96"/>
      <c r="H160" s="96"/>
      <c r="I160" s="97" t="s">
        <v>336</v>
      </c>
      <c r="J160" s="98" t="s">
        <v>182</v>
      </c>
      <c r="K160" s="97" t="s">
        <v>105</v>
      </c>
      <c r="L160" s="102" t="s">
        <v>303</v>
      </c>
    </row>
    <row r="161" spans="2:12" ht="16.5" customHeight="1">
      <c r="B161" s="229"/>
      <c r="C161" s="230"/>
      <c r="D161" s="231"/>
      <c r="E161" s="232"/>
      <c r="F161" s="231"/>
      <c r="G161" s="230"/>
      <c r="H161" s="230"/>
      <c r="I161" s="231"/>
      <c r="J161" s="232"/>
      <c r="K161" s="231"/>
    </row>
    <row r="162" spans="2:12" ht="16.5" customHeight="1" thickBot="1">
      <c r="B162" s="229"/>
      <c r="C162" s="230"/>
      <c r="D162" s="231"/>
      <c r="E162" s="232"/>
      <c r="F162" s="231"/>
      <c r="G162" s="230"/>
      <c r="H162" s="230"/>
      <c r="I162" s="231"/>
      <c r="J162" s="232"/>
      <c r="K162" s="231"/>
    </row>
    <row r="163" spans="2:12" ht="16.5" customHeight="1" thickBot="1">
      <c r="B163" s="272" t="s">
        <v>362</v>
      </c>
      <c r="C163" s="273"/>
      <c r="D163" s="273"/>
      <c r="E163" s="273"/>
      <c r="F163" s="273"/>
      <c r="G163" s="273"/>
      <c r="H163" s="273"/>
      <c r="I163" s="273"/>
      <c r="J163" s="273"/>
      <c r="K163" s="274"/>
    </row>
    <row r="164" spans="2:12" ht="16.5" customHeight="1" thickTop="1" thickBot="1">
      <c r="B164" s="275" t="s">
        <v>0</v>
      </c>
      <c r="C164" s="276"/>
      <c r="D164" s="1" t="s">
        <v>1</v>
      </c>
      <c r="E164" s="1"/>
      <c r="F164" s="1" t="s">
        <v>2</v>
      </c>
      <c r="G164" s="2"/>
      <c r="H164" s="3"/>
      <c r="I164" s="1" t="s">
        <v>3</v>
      </c>
      <c r="J164" s="1"/>
      <c r="K164" s="1" t="s">
        <v>4</v>
      </c>
    </row>
    <row r="165" spans="2:12" ht="16.5" customHeight="1" thickTop="1" thickBot="1">
      <c r="B165" s="202">
        <v>0.70833333333333337</v>
      </c>
      <c r="C165" s="224" t="s">
        <v>5</v>
      </c>
      <c r="D165" s="67" t="s">
        <v>61</v>
      </c>
      <c r="E165" s="223"/>
      <c r="F165" s="68" t="s">
        <v>57</v>
      </c>
      <c r="G165" s="254"/>
      <c r="H165" s="224" t="s">
        <v>7</v>
      </c>
      <c r="I165" s="64" t="s">
        <v>8</v>
      </c>
      <c r="J165" s="223"/>
      <c r="K165" s="65" t="s">
        <v>6</v>
      </c>
    </row>
    <row r="166" spans="2:12" ht="16.5" customHeight="1" thickBot="1">
      <c r="B166" s="188">
        <v>0.73958333333333337</v>
      </c>
      <c r="C166" s="100" t="s">
        <v>9</v>
      </c>
      <c r="D166" s="64" t="s">
        <v>8</v>
      </c>
      <c r="E166" s="101"/>
      <c r="F166" s="83" t="s">
        <v>88</v>
      </c>
      <c r="G166" s="99"/>
      <c r="H166" s="100" t="s">
        <v>10</v>
      </c>
      <c r="I166" s="82" t="s">
        <v>68</v>
      </c>
      <c r="J166" s="101"/>
      <c r="K166" s="66" t="s">
        <v>11</v>
      </c>
    </row>
    <row r="167" spans="2:12" ht="16.5" customHeight="1" thickBot="1">
      <c r="B167" s="95">
        <v>0.77083333333333337</v>
      </c>
      <c r="C167" s="96" t="s">
        <v>12</v>
      </c>
      <c r="D167" s="65" t="s">
        <v>6</v>
      </c>
      <c r="E167" s="98"/>
      <c r="F167" s="67" t="s">
        <v>61</v>
      </c>
      <c r="G167" s="99"/>
      <c r="H167" s="96" t="s">
        <v>13</v>
      </c>
      <c r="I167" s="80" t="s">
        <v>65</v>
      </c>
      <c r="J167" s="98"/>
      <c r="K167" s="82" t="s">
        <v>68</v>
      </c>
    </row>
    <row r="168" spans="2:12" ht="16.5" customHeight="1" thickBot="1">
      <c r="B168" s="188">
        <v>0.79166666666666663</v>
      </c>
      <c r="C168" s="100" t="s">
        <v>14</v>
      </c>
      <c r="D168" s="68" t="s">
        <v>57</v>
      </c>
      <c r="E168" s="101"/>
      <c r="F168" s="64" t="s">
        <v>8</v>
      </c>
      <c r="G168" s="99"/>
      <c r="H168" s="100" t="s">
        <v>15</v>
      </c>
      <c r="I168" s="83" t="s">
        <v>88</v>
      </c>
      <c r="J168" s="101"/>
      <c r="K168" s="80" t="s">
        <v>65</v>
      </c>
    </row>
    <row r="169" spans="2:12" ht="16.5" customHeight="1" thickBot="1">
      <c r="B169" s="95">
        <v>0.8125</v>
      </c>
      <c r="C169" s="96" t="s">
        <v>16</v>
      </c>
      <c r="D169" s="80" t="s">
        <v>65</v>
      </c>
      <c r="E169" s="98"/>
      <c r="F169" s="68" t="s">
        <v>57</v>
      </c>
      <c r="G169" s="99"/>
      <c r="H169" s="96" t="s">
        <v>17</v>
      </c>
      <c r="I169" s="65" t="s">
        <v>6</v>
      </c>
      <c r="J169" s="98"/>
      <c r="K169" s="66" t="s">
        <v>11</v>
      </c>
    </row>
    <row r="170" spans="2:12" ht="16.5" customHeight="1" thickBot="1">
      <c r="B170" s="235">
        <v>0.83333333333333337</v>
      </c>
      <c r="C170" s="236" t="s">
        <v>18</v>
      </c>
      <c r="D170" s="187" t="s">
        <v>11</v>
      </c>
      <c r="E170" s="237"/>
      <c r="F170" s="186" t="s">
        <v>61</v>
      </c>
      <c r="G170" s="205"/>
      <c r="H170" s="236" t="s">
        <v>19</v>
      </c>
      <c r="I170" s="89" t="s">
        <v>68</v>
      </c>
      <c r="J170" s="237"/>
      <c r="K170" s="90" t="s">
        <v>8</v>
      </c>
      <c r="L170" s="181" t="s">
        <v>363</v>
      </c>
    </row>
    <row r="171" spans="2:12" ht="16.5" customHeight="1" thickTop="1" thickBot="1">
      <c r="B171" s="8">
        <v>0.85416666666666663</v>
      </c>
      <c r="C171" s="233" t="s">
        <v>20</v>
      </c>
      <c r="D171" s="185" t="s">
        <v>65</v>
      </c>
      <c r="E171" s="234"/>
      <c r="F171" s="184" t="s">
        <v>11</v>
      </c>
      <c r="G171" s="7"/>
      <c r="H171" s="233" t="s">
        <v>21</v>
      </c>
      <c r="I171" s="107" t="s">
        <v>8</v>
      </c>
      <c r="J171" s="234"/>
      <c r="K171" s="81" t="s">
        <v>61</v>
      </c>
    </row>
    <row r="172" spans="2:12" ht="16.5" customHeight="1" thickBot="1">
      <c r="B172" s="84">
        <v>0.875</v>
      </c>
      <c r="C172" s="100" t="s">
        <v>22</v>
      </c>
      <c r="D172" s="82" t="s">
        <v>68</v>
      </c>
      <c r="E172" s="101"/>
      <c r="F172" s="67" t="s">
        <v>61</v>
      </c>
      <c r="G172" s="7"/>
      <c r="H172" s="100" t="s">
        <v>78</v>
      </c>
      <c r="I172" s="65" t="s">
        <v>6</v>
      </c>
      <c r="J172" s="101"/>
      <c r="K172" s="83" t="s">
        <v>88</v>
      </c>
    </row>
    <row r="173" spans="2:12" ht="16.5" customHeight="1" thickBot="1">
      <c r="B173" s="8">
        <v>0.89583333333333337</v>
      </c>
      <c r="C173" s="96" t="s">
        <v>79</v>
      </c>
      <c r="D173" s="66" t="s">
        <v>11</v>
      </c>
      <c r="E173" s="98"/>
      <c r="F173" s="68" t="s">
        <v>57</v>
      </c>
      <c r="G173" s="99"/>
      <c r="H173" s="96" t="s">
        <v>80</v>
      </c>
      <c r="I173" s="80" t="s">
        <v>65</v>
      </c>
      <c r="J173" s="98"/>
      <c r="K173" s="64" t="s">
        <v>8</v>
      </c>
    </row>
    <row r="174" spans="2:12" ht="16.5" customHeight="1" thickBot="1">
      <c r="B174" s="84">
        <v>0.91666666666666663</v>
      </c>
      <c r="C174" s="100" t="s">
        <v>81</v>
      </c>
      <c r="D174" s="68" t="s">
        <v>57</v>
      </c>
      <c r="E174" s="101"/>
      <c r="F174" s="65" t="s">
        <v>6</v>
      </c>
      <c r="G174" s="7"/>
      <c r="H174" s="100" t="s">
        <v>82</v>
      </c>
      <c r="I174" s="83" t="s">
        <v>88</v>
      </c>
      <c r="J174" s="101"/>
      <c r="K174" s="82" t="s">
        <v>68</v>
      </c>
    </row>
    <row r="175" spans="2:12" ht="16.5" customHeight="1" thickBot="1">
      <c r="B175" s="8">
        <v>0.9375</v>
      </c>
      <c r="C175" s="96" t="s">
        <v>83</v>
      </c>
      <c r="D175" s="67" t="s">
        <v>61</v>
      </c>
      <c r="E175" s="98"/>
      <c r="F175" s="80" t="s">
        <v>65</v>
      </c>
      <c r="G175" s="7"/>
      <c r="H175" s="96" t="s">
        <v>180</v>
      </c>
      <c r="I175" s="66" t="s">
        <v>11</v>
      </c>
      <c r="J175" s="98"/>
      <c r="K175" s="64" t="s">
        <v>8</v>
      </c>
    </row>
    <row r="176" spans="2:12" ht="16.5" customHeight="1" thickBot="1">
      <c r="B176" s="84">
        <v>0.95833333333333337</v>
      </c>
      <c r="C176" s="100" t="s">
        <v>91</v>
      </c>
      <c r="D176" s="66" t="s">
        <v>11</v>
      </c>
      <c r="E176" s="101"/>
      <c r="F176" s="83" t="s">
        <v>88</v>
      </c>
      <c r="G176" s="7"/>
      <c r="H176" s="100" t="s">
        <v>92</v>
      </c>
      <c r="I176" s="82" t="s">
        <v>68</v>
      </c>
      <c r="J176" s="101"/>
      <c r="K176" s="68" t="s">
        <v>57</v>
      </c>
    </row>
    <row r="177" spans="2:12" ht="16.5" customHeight="1" thickBot="1">
      <c r="B177" s="95">
        <v>0.97916666666666663</v>
      </c>
      <c r="C177" s="96"/>
      <c r="D177" s="97" t="s">
        <v>102</v>
      </c>
      <c r="E177" s="98" t="s">
        <v>182</v>
      </c>
      <c r="F177" s="97" t="s">
        <v>99</v>
      </c>
      <c r="G177" s="96"/>
      <c r="H177" s="96"/>
      <c r="I177" s="97" t="s">
        <v>101</v>
      </c>
      <c r="J177" s="98" t="s">
        <v>182</v>
      </c>
      <c r="K177" s="97" t="s">
        <v>105</v>
      </c>
      <c r="L177" s="102" t="s">
        <v>303</v>
      </c>
    </row>
    <row r="178" spans="2:12" ht="16.5" customHeight="1">
      <c r="B178" s="229"/>
      <c r="C178" s="230"/>
      <c r="D178" s="231"/>
      <c r="E178" s="232"/>
      <c r="F178" s="231"/>
      <c r="G178" s="230"/>
      <c r="H178" s="230"/>
      <c r="I178" s="231"/>
      <c r="J178" s="232"/>
      <c r="K178" s="231"/>
    </row>
    <row r="179" spans="2:12" ht="16.5" customHeight="1">
      <c r="B179" s="229"/>
      <c r="C179" s="230"/>
      <c r="D179" s="231"/>
      <c r="E179" s="232"/>
      <c r="F179" s="231"/>
      <c r="G179" s="230"/>
      <c r="H179" s="230"/>
      <c r="I179" s="231"/>
      <c r="J179" s="232"/>
      <c r="K179" s="231"/>
    </row>
    <row r="180" spans="2:12" ht="16.5" thickBot="1">
      <c r="B180" s="92" t="s">
        <v>106</v>
      </c>
      <c r="E180" s="93"/>
      <c r="F180" s="93"/>
    </row>
    <row r="181" spans="2:12" ht="15.75" thickBot="1">
      <c r="E181" s="94" t="s">
        <v>107</v>
      </c>
      <c r="F181" s="93"/>
      <c r="I181" s="65" t="s">
        <v>6</v>
      </c>
      <c r="J181" t="s">
        <v>105</v>
      </c>
    </row>
    <row r="182" spans="2:12" ht="15.75" thickBot="1">
      <c r="E182" s="93" t="s">
        <v>108</v>
      </c>
      <c r="F182" s="93"/>
      <c r="I182" s="82" t="s">
        <v>68</v>
      </c>
      <c r="J182" t="s">
        <v>103</v>
      </c>
    </row>
    <row r="183" spans="2:12" ht="15.75" thickBot="1">
      <c r="E183" s="94" t="s">
        <v>109</v>
      </c>
      <c r="F183" s="93"/>
      <c r="I183" s="68" t="s">
        <v>57</v>
      </c>
      <c r="J183" t="s">
        <v>104</v>
      </c>
    </row>
    <row r="184" spans="2:12" ht="15.75" thickBot="1">
      <c r="E184" s="93" t="s">
        <v>110</v>
      </c>
      <c r="F184" s="93"/>
      <c r="I184" s="64" t="s">
        <v>8</v>
      </c>
      <c r="J184" t="s">
        <v>98</v>
      </c>
    </row>
    <row r="185" spans="2:12" ht="15.75" thickBot="1">
      <c r="E185" s="94" t="s">
        <v>111</v>
      </c>
      <c r="F185" s="93"/>
      <c r="I185" s="67" t="s">
        <v>61</v>
      </c>
      <c r="J185" t="s">
        <v>99</v>
      </c>
    </row>
    <row r="186" spans="2:12" ht="15.75" thickBot="1">
      <c r="E186" s="93" t="s">
        <v>112</v>
      </c>
      <c r="F186" s="93"/>
      <c r="I186" s="66" t="s">
        <v>11</v>
      </c>
      <c r="J186" t="s">
        <v>100</v>
      </c>
    </row>
    <row r="187" spans="2:12" ht="15.75" thickBot="1">
      <c r="E187" s="94" t="s">
        <v>113</v>
      </c>
      <c r="F187" s="93"/>
      <c r="I187" s="80" t="s">
        <v>65</v>
      </c>
      <c r="J187" t="s">
        <v>101</v>
      </c>
    </row>
    <row r="188" spans="2:12" ht="15.75" thickBot="1">
      <c r="E188" s="93" t="s">
        <v>114</v>
      </c>
      <c r="F188" s="93" t="s">
        <v>115</v>
      </c>
      <c r="I188" s="83" t="s">
        <v>88</v>
      </c>
      <c r="J188" t="s">
        <v>102</v>
      </c>
    </row>
  </sheetData>
  <mergeCells count="25">
    <mergeCell ref="B163:K163"/>
    <mergeCell ref="B164:C164"/>
    <mergeCell ref="B67:K67"/>
    <mergeCell ref="B68:C68"/>
    <mergeCell ref="B50:K50"/>
    <mergeCell ref="B51:C51"/>
    <mergeCell ref="C98:F98"/>
    <mergeCell ref="B33:K33"/>
    <mergeCell ref="B34:C34"/>
    <mergeCell ref="B2:K2"/>
    <mergeCell ref="B3:K3"/>
    <mergeCell ref="B4:C4"/>
    <mergeCell ref="B17:K17"/>
    <mergeCell ref="B18:C18"/>
    <mergeCell ref="B146:K146"/>
    <mergeCell ref="B147:C147"/>
    <mergeCell ref="H98:K98"/>
    <mergeCell ref="B84:K84"/>
    <mergeCell ref="B85:C85"/>
    <mergeCell ref="C97:F97"/>
    <mergeCell ref="H97:K97"/>
    <mergeCell ref="B129:K129"/>
    <mergeCell ref="B130:C130"/>
    <mergeCell ref="B112:K112"/>
    <mergeCell ref="B113:C113"/>
  </mergeCells>
  <printOptions horizontalCentered="1"/>
  <pageMargins left="0.70866141732283472" right="0.70866141732283472" top="0.19685039370078741" bottom="0.39370078740157483" header="0.31496062992125984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P55"/>
  <sheetViews>
    <sheetView workbookViewId="0">
      <pane xSplit="12" ySplit="1" topLeftCell="AQ2" activePane="bottomRight" state="frozen"/>
      <selection pane="topRight" activeCell="M1" sqref="M1"/>
      <selection pane="bottomLeft" activeCell="A2" sqref="A2"/>
      <selection pane="bottomRight" activeCell="A23" sqref="A23:XFD23"/>
    </sheetView>
  </sheetViews>
  <sheetFormatPr defaultRowHeight="12.75"/>
  <cols>
    <col min="1" max="1" width="4.5703125" style="61" customWidth="1"/>
    <col min="2" max="2" width="12.5703125" style="39" customWidth="1"/>
    <col min="3" max="3" width="8.42578125" style="39" customWidth="1"/>
    <col min="4" max="62" width="3.7109375" style="39" customWidth="1"/>
    <col min="63" max="63" width="4.42578125" style="39" customWidth="1"/>
    <col min="64" max="64" width="7.7109375" style="39" customWidth="1"/>
    <col min="65" max="65" width="9.140625" style="39"/>
    <col min="66" max="66" width="6.42578125" style="39" customWidth="1"/>
    <col min="67" max="67" width="6.5703125" style="39" customWidth="1"/>
    <col min="68" max="16384" width="9.140625" style="39"/>
  </cols>
  <sheetData>
    <row r="1" spans="1:67" ht="15.75" customHeight="1">
      <c r="A1" s="289" t="s">
        <v>23</v>
      </c>
      <c r="B1" s="291" t="s">
        <v>41</v>
      </c>
      <c r="C1" s="293" t="s">
        <v>42</v>
      </c>
      <c r="D1" s="295" t="s">
        <v>56</v>
      </c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  <c r="AJ1" s="296"/>
      <c r="AK1" s="296"/>
      <c r="AL1" s="296"/>
      <c r="AM1" s="296"/>
      <c r="AN1" s="296"/>
      <c r="AO1" s="296"/>
      <c r="AP1" s="296"/>
      <c r="AQ1" s="296"/>
      <c r="AR1" s="296"/>
      <c r="AS1" s="296"/>
      <c r="AT1" s="296"/>
      <c r="AU1" s="296"/>
      <c r="AV1" s="296"/>
      <c r="AW1" s="296"/>
      <c r="AX1" s="296"/>
      <c r="AY1" s="296"/>
      <c r="AZ1" s="296"/>
      <c r="BA1" s="296"/>
      <c r="BB1" s="296"/>
      <c r="BC1" s="296"/>
      <c r="BD1" s="296"/>
      <c r="BE1" s="296"/>
      <c r="BF1" s="296"/>
      <c r="BG1" s="296"/>
      <c r="BH1" s="296"/>
      <c r="BI1" s="296"/>
      <c r="BJ1" s="296"/>
      <c r="BK1" s="296"/>
      <c r="BL1" s="296"/>
      <c r="BM1" s="296"/>
      <c r="BN1" s="296"/>
      <c r="BO1" s="297"/>
    </row>
    <row r="2" spans="1:67" ht="18" customHeight="1" thickBot="1">
      <c r="A2" s="290"/>
      <c r="B2" s="292"/>
      <c r="C2" s="294"/>
      <c r="D2" s="40">
        <v>1</v>
      </c>
      <c r="E2" s="40">
        <v>2</v>
      </c>
      <c r="F2" s="40">
        <v>3</v>
      </c>
      <c r="G2" s="40">
        <v>4</v>
      </c>
      <c r="H2" s="40">
        <v>5</v>
      </c>
      <c r="I2" s="40">
        <v>6</v>
      </c>
      <c r="J2" s="131">
        <v>7</v>
      </c>
      <c r="K2" s="128">
        <v>8</v>
      </c>
      <c r="L2" s="40">
        <v>9</v>
      </c>
      <c r="M2" s="40">
        <v>10</v>
      </c>
      <c r="N2" s="40">
        <v>11</v>
      </c>
      <c r="O2" s="40">
        <v>12</v>
      </c>
      <c r="P2" s="40">
        <v>13</v>
      </c>
      <c r="Q2" s="131">
        <v>14</v>
      </c>
      <c r="R2" s="128">
        <v>15</v>
      </c>
      <c r="S2" s="40">
        <v>16</v>
      </c>
      <c r="T2" s="40">
        <v>17</v>
      </c>
      <c r="U2" s="40">
        <v>18</v>
      </c>
      <c r="V2" s="40">
        <v>19</v>
      </c>
      <c r="W2" s="41">
        <v>20</v>
      </c>
      <c r="X2" s="131">
        <v>21</v>
      </c>
      <c r="Y2" s="170">
        <v>22</v>
      </c>
      <c r="Z2" s="41">
        <v>23</v>
      </c>
      <c r="AA2" s="41">
        <v>24</v>
      </c>
      <c r="AB2" s="41">
        <v>25</v>
      </c>
      <c r="AC2" s="41">
        <v>26</v>
      </c>
      <c r="AD2" s="41">
        <v>27</v>
      </c>
      <c r="AE2" s="131">
        <v>28</v>
      </c>
      <c r="AF2" s="170">
        <v>29</v>
      </c>
      <c r="AG2" s="41">
        <v>30</v>
      </c>
      <c r="AH2" s="41">
        <v>31</v>
      </c>
      <c r="AI2" s="41">
        <v>32</v>
      </c>
      <c r="AJ2" s="41">
        <v>33</v>
      </c>
      <c r="AK2" s="41">
        <v>34</v>
      </c>
      <c r="AL2" s="131">
        <v>35</v>
      </c>
      <c r="AM2" s="170">
        <v>36</v>
      </c>
      <c r="AN2" s="41">
        <v>37</v>
      </c>
      <c r="AO2" s="41">
        <v>38</v>
      </c>
      <c r="AP2" s="41">
        <v>39</v>
      </c>
      <c r="AQ2" s="41">
        <v>40</v>
      </c>
      <c r="AR2" s="41">
        <v>41</v>
      </c>
      <c r="AS2" s="131">
        <v>42</v>
      </c>
      <c r="AT2" s="170">
        <v>43</v>
      </c>
      <c r="AU2" s="40">
        <v>44</v>
      </c>
      <c r="AV2" s="40">
        <v>45</v>
      </c>
      <c r="AW2" s="40">
        <v>46</v>
      </c>
      <c r="AX2" s="40">
        <v>47</v>
      </c>
      <c r="AY2" s="40">
        <v>48</v>
      </c>
      <c r="AZ2" s="131">
        <v>49</v>
      </c>
      <c r="BA2" s="299">
        <v>50</v>
      </c>
      <c r="BB2" s="40">
        <v>51</v>
      </c>
      <c r="BC2" s="40">
        <v>52</v>
      </c>
      <c r="BD2" s="40">
        <v>53</v>
      </c>
      <c r="BE2" s="40">
        <v>54</v>
      </c>
      <c r="BF2" s="40">
        <v>55</v>
      </c>
      <c r="BG2" s="131">
        <v>56</v>
      </c>
      <c r="BH2" s="128">
        <v>57</v>
      </c>
      <c r="BI2" s="40"/>
      <c r="BJ2" s="41"/>
      <c r="BK2" s="42" t="s">
        <v>43</v>
      </c>
      <c r="BL2" s="43" t="s">
        <v>44</v>
      </c>
      <c r="BM2" s="44" t="s">
        <v>27</v>
      </c>
      <c r="BN2" s="45" t="s">
        <v>45</v>
      </c>
      <c r="BO2" s="46" t="s">
        <v>46</v>
      </c>
    </row>
    <row r="3" spans="1:67" ht="15" thickTop="1">
      <c r="A3" s="70">
        <v>1</v>
      </c>
      <c r="B3" s="60" t="s">
        <v>388</v>
      </c>
      <c r="C3" s="49" t="s">
        <v>8</v>
      </c>
      <c r="D3" s="50"/>
      <c r="E3" s="50"/>
      <c r="F3" s="50"/>
      <c r="G3" s="50"/>
      <c r="H3" s="50"/>
      <c r="I3" s="50"/>
      <c r="J3" s="133"/>
      <c r="K3" s="130"/>
      <c r="L3" s="50"/>
      <c r="M3" s="50"/>
      <c r="N3" s="50"/>
      <c r="O3" s="50"/>
      <c r="P3" s="50"/>
      <c r="Q3" s="133"/>
      <c r="R3" s="130"/>
      <c r="S3" s="50"/>
      <c r="T3" s="50"/>
      <c r="U3" s="50"/>
      <c r="V3" s="51"/>
      <c r="W3" s="51"/>
      <c r="X3" s="160"/>
      <c r="Y3" s="53"/>
      <c r="Z3" s="51"/>
      <c r="AA3" s="51"/>
      <c r="AB3" s="51"/>
      <c r="AC3" s="51"/>
      <c r="AD3" s="51"/>
      <c r="AE3" s="160"/>
      <c r="AF3" s="53"/>
      <c r="AG3" s="51"/>
      <c r="AH3" s="51"/>
      <c r="AI3" s="51"/>
      <c r="AJ3" s="51"/>
      <c r="AK3" s="51"/>
      <c r="AL3" s="160"/>
      <c r="AM3" s="53"/>
      <c r="AN3" s="51"/>
      <c r="AO3" s="51"/>
      <c r="AP3" s="51"/>
      <c r="AQ3" s="51"/>
      <c r="AR3" s="51"/>
      <c r="AS3" s="160"/>
      <c r="AT3" s="53"/>
      <c r="AU3" s="53"/>
      <c r="AV3" s="53"/>
      <c r="AW3" s="53"/>
      <c r="AX3" s="53"/>
      <c r="AY3" s="51">
        <v>162</v>
      </c>
      <c r="AZ3" s="256"/>
      <c r="BA3" s="53"/>
      <c r="BB3" s="53"/>
      <c r="BC3" s="53"/>
      <c r="BD3" s="53"/>
      <c r="BE3" s="53"/>
      <c r="BF3" s="53"/>
      <c r="BG3" s="160"/>
      <c r="BH3" s="53"/>
      <c r="BI3" s="51"/>
      <c r="BJ3" s="51"/>
      <c r="BK3" s="79">
        <f>COUNTA(D3:BJ3)</f>
        <v>1</v>
      </c>
      <c r="BL3" s="51">
        <f>SUM(D3:BJ3)</f>
        <v>162</v>
      </c>
      <c r="BM3" s="52">
        <f>BL3/BK3</f>
        <v>162</v>
      </c>
      <c r="BN3" s="53">
        <f>MAX(D3:BJ3)</f>
        <v>162</v>
      </c>
      <c r="BO3" s="54">
        <f>MIN(D3:BJ3)</f>
        <v>162</v>
      </c>
    </row>
    <row r="4" spans="1:67" ht="14.25">
      <c r="A4" s="47">
        <v>2</v>
      </c>
      <c r="B4" s="48" t="s">
        <v>48</v>
      </c>
      <c r="C4" s="49" t="s">
        <v>8</v>
      </c>
      <c r="D4" s="50"/>
      <c r="E4" s="50"/>
      <c r="F4" s="50"/>
      <c r="G4" s="50"/>
      <c r="H4" s="50"/>
      <c r="I4" s="50"/>
      <c r="J4" s="133"/>
      <c r="K4" s="130"/>
      <c r="L4" s="50"/>
      <c r="M4" s="50"/>
      <c r="N4" s="50"/>
      <c r="O4" s="50"/>
      <c r="P4" s="50"/>
      <c r="Q4" s="133"/>
      <c r="R4" s="130"/>
      <c r="S4" s="50"/>
      <c r="T4" s="50"/>
      <c r="U4" s="50">
        <v>183</v>
      </c>
      <c r="V4" s="51"/>
      <c r="W4" s="51">
        <v>158</v>
      </c>
      <c r="X4" s="160">
        <v>153</v>
      </c>
      <c r="Y4" s="53"/>
      <c r="Z4" s="51">
        <v>141</v>
      </c>
      <c r="AA4" s="51">
        <v>147</v>
      </c>
      <c r="AB4" s="63"/>
      <c r="AC4" s="51">
        <v>112</v>
      </c>
      <c r="AD4" s="51">
        <v>179</v>
      </c>
      <c r="AE4" s="160">
        <v>202</v>
      </c>
      <c r="AF4" s="53" t="s">
        <v>272</v>
      </c>
      <c r="AG4" s="51">
        <v>143</v>
      </c>
      <c r="AH4" s="51"/>
      <c r="AI4" s="51"/>
      <c r="AJ4" s="51"/>
      <c r="AK4" s="51"/>
      <c r="AL4" s="160"/>
      <c r="AM4" s="53">
        <v>181</v>
      </c>
      <c r="AN4" s="51">
        <v>156</v>
      </c>
      <c r="AO4" s="51"/>
      <c r="AP4" s="51">
        <v>131</v>
      </c>
      <c r="AQ4" s="51">
        <v>176</v>
      </c>
      <c r="AR4" s="51">
        <v>173</v>
      </c>
      <c r="AS4" s="160">
        <v>159</v>
      </c>
      <c r="AT4" s="53">
        <v>136</v>
      </c>
      <c r="AU4" s="53">
        <v>158</v>
      </c>
      <c r="AV4" s="53">
        <v>135</v>
      </c>
      <c r="AW4" s="53">
        <v>157</v>
      </c>
      <c r="AX4" s="53">
        <v>171</v>
      </c>
      <c r="AY4" s="51">
        <v>148</v>
      </c>
      <c r="AZ4" s="256">
        <v>170</v>
      </c>
      <c r="BA4" s="53">
        <v>150</v>
      </c>
      <c r="BB4" s="53">
        <v>160</v>
      </c>
      <c r="BC4" s="53">
        <v>139</v>
      </c>
      <c r="BD4" s="53"/>
      <c r="BE4" s="53"/>
      <c r="BF4" s="53"/>
      <c r="BG4" s="160"/>
      <c r="BH4" s="53"/>
      <c r="BI4" s="51"/>
      <c r="BJ4" s="51"/>
      <c r="BK4" s="79">
        <f>COUNTA(D4:BJ4)-1</f>
        <v>25</v>
      </c>
      <c r="BL4" s="51">
        <f>SUM(D4:BJ4)</f>
        <v>3918</v>
      </c>
      <c r="BM4" s="52">
        <f>BL4/BK4</f>
        <v>156.72</v>
      </c>
      <c r="BN4" s="53">
        <f>MAX(D4:BJ4)</f>
        <v>202</v>
      </c>
      <c r="BO4" s="54">
        <f>MIN(D4:BJ4)</f>
        <v>112</v>
      </c>
    </row>
    <row r="5" spans="1:67" ht="14.25">
      <c r="A5" s="47">
        <v>3</v>
      </c>
      <c r="B5" s="48" t="s">
        <v>60</v>
      </c>
      <c r="C5" s="49" t="s">
        <v>8</v>
      </c>
      <c r="D5" s="50"/>
      <c r="E5" s="50"/>
      <c r="F5" s="50"/>
      <c r="G5" s="50"/>
      <c r="H5" s="69"/>
      <c r="I5" s="50"/>
      <c r="J5" s="133"/>
      <c r="K5" s="130"/>
      <c r="L5" s="50"/>
      <c r="M5" s="50"/>
      <c r="N5" s="50"/>
      <c r="O5" s="50"/>
      <c r="P5" s="50"/>
      <c r="Q5" s="133"/>
      <c r="R5" s="130"/>
      <c r="S5" s="50">
        <v>148</v>
      </c>
      <c r="T5" s="50">
        <v>156</v>
      </c>
      <c r="U5" s="50"/>
      <c r="V5" s="51"/>
      <c r="W5" s="51"/>
      <c r="X5" s="160"/>
      <c r="Y5" s="53"/>
      <c r="Z5" s="51">
        <v>159</v>
      </c>
      <c r="AA5" s="51">
        <v>157</v>
      </c>
      <c r="AB5" s="51">
        <v>169</v>
      </c>
      <c r="AC5" s="51"/>
      <c r="AD5" s="51">
        <v>180</v>
      </c>
      <c r="AE5" s="160">
        <v>141</v>
      </c>
      <c r="AF5" s="53" t="s">
        <v>272</v>
      </c>
      <c r="AG5" s="51">
        <v>140</v>
      </c>
      <c r="AH5" s="51"/>
      <c r="AI5" s="51"/>
      <c r="AJ5" s="51"/>
      <c r="AK5" s="51"/>
      <c r="AL5" s="160">
        <v>151</v>
      </c>
      <c r="AM5" s="53"/>
      <c r="AN5" s="51">
        <v>161</v>
      </c>
      <c r="AO5" s="51">
        <v>171</v>
      </c>
      <c r="AP5" s="51">
        <v>161</v>
      </c>
      <c r="AQ5" s="51">
        <v>212</v>
      </c>
      <c r="AR5" s="51">
        <v>147</v>
      </c>
      <c r="AS5" s="160">
        <v>126</v>
      </c>
      <c r="AT5" s="53"/>
      <c r="AU5" s="53"/>
      <c r="AV5" s="53"/>
      <c r="AW5" s="53"/>
      <c r="AX5" s="53"/>
      <c r="AY5" s="51">
        <v>119</v>
      </c>
      <c r="AZ5" s="256">
        <v>151</v>
      </c>
      <c r="BA5" s="261">
        <v>191</v>
      </c>
      <c r="BB5" s="53">
        <v>158</v>
      </c>
      <c r="BC5" s="53">
        <v>134</v>
      </c>
      <c r="BD5" s="53"/>
      <c r="BE5" s="53"/>
      <c r="BF5" s="53"/>
      <c r="BG5" s="160"/>
      <c r="BH5" s="53"/>
      <c r="BI5" s="51"/>
      <c r="BJ5" s="51"/>
      <c r="BK5" s="79">
        <f>COUNTA(D5:BJ5)-1</f>
        <v>20</v>
      </c>
      <c r="BL5" s="51">
        <f>SUM(D5:BJ5)</f>
        <v>3132</v>
      </c>
      <c r="BM5" s="52">
        <f>BL5/BK5</f>
        <v>156.6</v>
      </c>
      <c r="BN5" s="252">
        <f>MAX(D5:BJ5)</f>
        <v>212</v>
      </c>
      <c r="BO5" s="54">
        <f>MIN(D5:BJ5)</f>
        <v>119</v>
      </c>
    </row>
    <row r="6" spans="1:67" ht="14.25">
      <c r="A6" s="47">
        <v>4</v>
      </c>
      <c r="B6" s="55" t="s">
        <v>67</v>
      </c>
      <c r="C6" s="49" t="s">
        <v>65</v>
      </c>
      <c r="D6" s="50">
        <v>111</v>
      </c>
      <c r="E6" s="50">
        <v>150</v>
      </c>
      <c r="F6" s="50">
        <v>169</v>
      </c>
      <c r="G6" s="69">
        <v>191</v>
      </c>
      <c r="H6" s="50">
        <v>153</v>
      </c>
      <c r="I6" s="50">
        <v>153</v>
      </c>
      <c r="J6" s="133">
        <v>159</v>
      </c>
      <c r="K6" s="130">
        <v>125</v>
      </c>
      <c r="L6" s="50">
        <v>157</v>
      </c>
      <c r="M6" s="50">
        <v>142</v>
      </c>
      <c r="N6" s="50">
        <v>146</v>
      </c>
      <c r="O6" s="50">
        <v>170</v>
      </c>
      <c r="P6" s="50">
        <v>158</v>
      </c>
      <c r="Q6" s="133">
        <v>180</v>
      </c>
      <c r="R6" s="130">
        <v>123</v>
      </c>
      <c r="S6" s="50">
        <v>143</v>
      </c>
      <c r="T6" s="50">
        <v>147</v>
      </c>
      <c r="U6" s="50">
        <v>167</v>
      </c>
      <c r="V6" s="51">
        <v>151</v>
      </c>
      <c r="W6" s="51">
        <v>168</v>
      </c>
      <c r="X6" s="160">
        <v>153</v>
      </c>
      <c r="Y6" s="53">
        <v>158</v>
      </c>
      <c r="Z6" s="51">
        <v>159</v>
      </c>
      <c r="AA6" s="51">
        <v>132</v>
      </c>
      <c r="AB6" s="51">
        <v>149</v>
      </c>
      <c r="AC6" s="51">
        <v>133</v>
      </c>
      <c r="AD6" s="51">
        <v>163</v>
      </c>
      <c r="AE6" s="160">
        <v>152</v>
      </c>
      <c r="AF6" s="53">
        <v>124</v>
      </c>
      <c r="AG6" s="51">
        <v>190</v>
      </c>
      <c r="AH6" s="51">
        <v>148</v>
      </c>
      <c r="AI6" s="51">
        <v>135</v>
      </c>
      <c r="AJ6" s="51">
        <v>148</v>
      </c>
      <c r="AK6" s="51">
        <v>171</v>
      </c>
      <c r="AL6" s="160">
        <v>142</v>
      </c>
      <c r="AM6" s="53"/>
      <c r="AN6" s="51"/>
      <c r="AO6" s="51"/>
      <c r="AP6" s="51"/>
      <c r="AQ6" s="51"/>
      <c r="AR6" s="51"/>
      <c r="AS6" s="160"/>
      <c r="AT6" s="53">
        <v>148</v>
      </c>
      <c r="AU6" s="53">
        <v>138</v>
      </c>
      <c r="AV6" s="53">
        <v>167</v>
      </c>
      <c r="AW6" s="53">
        <v>181</v>
      </c>
      <c r="AX6" s="53">
        <v>164</v>
      </c>
      <c r="AY6" s="51">
        <v>176</v>
      </c>
      <c r="AZ6" s="256">
        <v>157</v>
      </c>
      <c r="BA6" s="53">
        <v>143</v>
      </c>
      <c r="BB6" s="53">
        <v>138</v>
      </c>
      <c r="BC6" s="53">
        <v>142</v>
      </c>
      <c r="BD6" s="53">
        <v>165</v>
      </c>
      <c r="BE6" s="53"/>
      <c r="BF6" s="53"/>
      <c r="BG6" s="160"/>
      <c r="BH6" s="53"/>
      <c r="BI6" s="51"/>
      <c r="BJ6" s="51"/>
      <c r="BK6" s="79">
        <f>COUNTA(D6:BJ6)</f>
        <v>46</v>
      </c>
      <c r="BL6" s="51">
        <f>SUM(D6:BJ6)</f>
        <v>7039</v>
      </c>
      <c r="BM6" s="52">
        <f>BL6/BK6</f>
        <v>153.02173913043478</v>
      </c>
      <c r="BN6" s="53">
        <f>MAX(D6:BJ6)</f>
        <v>191</v>
      </c>
      <c r="BO6" s="54">
        <f>MIN(D6:BJ6)</f>
        <v>111</v>
      </c>
    </row>
    <row r="7" spans="1:67" ht="14.25">
      <c r="A7" s="47">
        <v>5</v>
      </c>
      <c r="B7" s="48" t="s">
        <v>47</v>
      </c>
      <c r="C7" s="49" t="s">
        <v>57</v>
      </c>
      <c r="D7" s="50">
        <v>136</v>
      </c>
      <c r="E7" s="50"/>
      <c r="F7" s="50"/>
      <c r="G7" s="50">
        <v>161</v>
      </c>
      <c r="H7" s="50">
        <v>157</v>
      </c>
      <c r="I7" s="50">
        <v>148</v>
      </c>
      <c r="J7" s="133">
        <v>146</v>
      </c>
      <c r="K7" s="130"/>
      <c r="L7" s="50">
        <v>155</v>
      </c>
      <c r="M7" s="50">
        <v>163</v>
      </c>
      <c r="N7" s="50"/>
      <c r="O7" s="50">
        <v>150</v>
      </c>
      <c r="P7" s="50">
        <v>155</v>
      </c>
      <c r="Q7" s="133"/>
      <c r="R7" s="130"/>
      <c r="S7" s="50">
        <v>170</v>
      </c>
      <c r="T7" s="50"/>
      <c r="U7" s="50">
        <v>193</v>
      </c>
      <c r="V7" s="51">
        <v>133</v>
      </c>
      <c r="W7" s="51">
        <v>143</v>
      </c>
      <c r="X7" s="160">
        <v>147</v>
      </c>
      <c r="Y7" s="53"/>
      <c r="Z7" s="51"/>
      <c r="AA7" s="51"/>
      <c r="AB7" s="51">
        <v>175</v>
      </c>
      <c r="AC7" s="51">
        <v>158</v>
      </c>
      <c r="AD7" s="51">
        <v>129</v>
      </c>
      <c r="AE7" s="160"/>
      <c r="AF7" s="53"/>
      <c r="AG7" s="51"/>
      <c r="AH7" s="51">
        <v>169</v>
      </c>
      <c r="AI7" s="51"/>
      <c r="AJ7" s="51">
        <v>119</v>
      </c>
      <c r="AK7" s="51">
        <v>119</v>
      </c>
      <c r="AL7" s="160"/>
      <c r="AM7" s="53">
        <v>176</v>
      </c>
      <c r="AN7" s="51"/>
      <c r="AO7" s="51">
        <v>134</v>
      </c>
      <c r="AP7" s="51"/>
      <c r="AQ7" s="51">
        <v>149</v>
      </c>
      <c r="AR7" s="51">
        <v>127</v>
      </c>
      <c r="AS7" s="160">
        <v>156</v>
      </c>
      <c r="AT7" s="53"/>
      <c r="AU7" s="53">
        <v>171</v>
      </c>
      <c r="AV7" s="53"/>
      <c r="AW7" s="53">
        <v>168</v>
      </c>
      <c r="AX7" s="53"/>
      <c r="AY7" s="51">
        <v>152</v>
      </c>
      <c r="AZ7" s="256">
        <v>155</v>
      </c>
      <c r="BA7" s="53"/>
      <c r="BB7" s="53"/>
      <c r="BC7" s="53">
        <v>147</v>
      </c>
      <c r="BD7" s="53">
        <v>152</v>
      </c>
      <c r="BE7" s="53"/>
      <c r="BF7" s="53"/>
      <c r="BG7" s="160"/>
      <c r="BH7" s="53"/>
      <c r="BI7" s="51"/>
      <c r="BJ7" s="51"/>
      <c r="BK7" s="79">
        <f>COUNTA(D7:BJ7)</f>
        <v>31</v>
      </c>
      <c r="BL7" s="51">
        <f>SUM(D7:BJ7)</f>
        <v>4713</v>
      </c>
      <c r="BM7" s="52">
        <f>BL7/BK7</f>
        <v>152.03225806451613</v>
      </c>
      <c r="BN7" s="53">
        <f>MAX(D7:BJ7)</f>
        <v>193</v>
      </c>
      <c r="BO7" s="54">
        <f>MIN(D7:BJ7)</f>
        <v>119</v>
      </c>
    </row>
    <row r="8" spans="1:67" ht="14.25">
      <c r="A8" s="47">
        <v>6</v>
      </c>
      <c r="B8" s="60" t="s">
        <v>71</v>
      </c>
      <c r="C8" s="49" t="s">
        <v>68</v>
      </c>
      <c r="D8" s="50">
        <v>150</v>
      </c>
      <c r="E8" s="50"/>
      <c r="F8" s="50">
        <v>160</v>
      </c>
      <c r="G8" s="50"/>
      <c r="H8" s="50">
        <v>162</v>
      </c>
      <c r="I8" s="50">
        <v>166</v>
      </c>
      <c r="J8" s="133">
        <v>158</v>
      </c>
      <c r="K8" s="130">
        <v>200</v>
      </c>
      <c r="L8" s="50">
        <v>125</v>
      </c>
      <c r="M8" s="50">
        <v>160</v>
      </c>
      <c r="N8" s="50"/>
      <c r="O8" s="50">
        <v>155</v>
      </c>
      <c r="P8" s="50">
        <v>151</v>
      </c>
      <c r="Q8" s="133"/>
      <c r="R8" s="130">
        <v>138</v>
      </c>
      <c r="S8" s="50">
        <v>133</v>
      </c>
      <c r="T8" s="50"/>
      <c r="U8" s="50">
        <v>137</v>
      </c>
      <c r="V8" s="51">
        <v>175</v>
      </c>
      <c r="W8" s="51">
        <v>142</v>
      </c>
      <c r="X8" s="160">
        <v>164</v>
      </c>
      <c r="Y8" s="53">
        <v>126</v>
      </c>
      <c r="Z8" s="51">
        <v>138</v>
      </c>
      <c r="AA8" s="51"/>
      <c r="AB8" s="51">
        <v>155</v>
      </c>
      <c r="AC8" s="51"/>
      <c r="AD8" s="51">
        <v>148</v>
      </c>
      <c r="AE8" s="160">
        <v>176</v>
      </c>
      <c r="AF8" s="53">
        <v>110</v>
      </c>
      <c r="AG8" s="51"/>
      <c r="AH8" s="51"/>
      <c r="AI8" s="51">
        <v>134</v>
      </c>
      <c r="AJ8" s="51">
        <v>159</v>
      </c>
      <c r="AK8" s="51">
        <v>150</v>
      </c>
      <c r="AL8" s="160"/>
      <c r="AM8" s="53">
        <v>143</v>
      </c>
      <c r="AN8" s="51">
        <v>134</v>
      </c>
      <c r="AO8" s="51">
        <v>170</v>
      </c>
      <c r="AP8" s="51"/>
      <c r="AQ8" s="51"/>
      <c r="AR8" s="51">
        <v>133</v>
      </c>
      <c r="AS8" s="160">
        <v>186</v>
      </c>
      <c r="AT8" s="53">
        <v>174</v>
      </c>
      <c r="AU8" s="53"/>
      <c r="AV8" s="53">
        <v>172</v>
      </c>
      <c r="AW8" s="53">
        <v>119</v>
      </c>
      <c r="AX8" s="53"/>
      <c r="AY8" s="51">
        <v>127</v>
      </c>
      <c r="AZ8" s="256">
        <v>137</v>
      </c>
      <c r="BA8" s="53"/>
      <c r="BB8" s="53">
        <v>142</v>
      </c>
      <c r="BC8" s="53"/>
      <c r="BD8" s="53"/>
      <c r="BE8" s="53"/>
      <c r="BF8" s="53"/>
      <c r="BG8" s="160"/>
      <c r="BH8" s="53"/>
      <c r="BI8" s="51"/>
      <c r="BJ8" s="51"/>
      <c r="BK8" s="79">
        <f>COUNTA(D8:BJ8)</f>
        <v>36</v>
      </c>
      <c r="BL8" s="51">
        <f>SUM(D8:BJ8)</f>
        <v>5409</v>
      </c>
      <c r="BM8" s="52">
        <f>BL8/BK8</f>
        <v>150.25</v>
      </c>
      <c r="BN8" s="253">
        <f>MAX(D8:BJ8)</f>
        <v>200</v>
      </c>
      <c r="BO8" s="54">
        <f>MIN(D8:BJ8)</f>
        <v>110</v>
      </c>
    </row>
    <row r="9" spans="1:67" ht="14.25">
      <c r="A9" s="47">
        <v>7</v>
      </c>
      <c r="B9" s="48" t="s">
        <v>150</v>
      </c>
      <c r="C9" s="49" t="s">
        <v>65</v>
      </c>
      <c r="D9" s="50">
        <v>155</v>
      </c>
      <c r="E9" s="50">
        <v>136</v>
      </c>
      <c r="F9" s="50">
        <v>162</v>
      </c>
      <c r="G9" s="50">
        <v>177</v>
      </c>
      <c r="H9" s="50">
        <v>146</v>
      </c>
      <c r="I9" s="50">
        <v>163</v>
      </c>
      <c r="J9" s="133">
        <v>137</v>
      </c>
      <c r="K9" s="130">
        <v>123</v>
      </c>
      <c r="L9" s="50">
        <v>143</v>
      </c>
      <c r="M9" s="50">
        <v>118</v>
      </c>
      <c r="N9" s="50">
        <v>134</v>
      </c>
      <c r="O9" s="50">
        <v>185</v>
      </c>
      <c r="P9" s="50">
        <v>148</v>
      </c>
      <c r="Q9" s="133">
        <v>160</v>
      </c>
      <c r="R9" s="130">
        <v>145</v>
      </c>
      <c r="S9" s="50">
        <v>131</v>
      </c>
      <c r="T9" s="50">
        <v>131</v>
      </c>
      <c r="U9" s="50">
        <v>183</v>
      </c>
      <c r="V9" s="51">
        <v>131</v>
      </c>
      <c r="W9" s="51">
        <v>163</v>
      </c>
      <c r="X9" s="160">
        <v>122</v>
      </c>
      <c r="Y9" s="53">
        <v>137</v>
      </c>
      <c r="Z9" s="51">
        <v>143</v>
      </c>
      <c r="AA9" s="51">
        <v>163</v>
      </c>
      <c r="AB9" s="63">
        <v>143</v>
      </c>
      <c r="AC9" s="51">
        <v>127</v>
      </c>
      <c r="AD9" s="51">
        <v>124</v>
      </c>
      <c r="AE9" s="160">
        <v>188</v>
      </c>
      <c r="AF9" s="53">
        <v>148</v>
      </c>
      <c r="AG9" s="51">
        <v>144</v>
      </c>
      <c r="AH9" s="51">
        <v>144</v>
      </c>
      <c r="AI9" s="51">
        <v>149</v>
      </c>
      <c r="AJ9" s="51">
        <v>166</v>
      </c>
      <c r="AK9" s="51">
        <v>204</v>
      </c>
      <c r="AL9" s="160">
        <v>157</v>
      </c>
      <c r="AM9" s="53">
        <v>157</v>
      </c>
      <c r="AN9" s="51">
        <v>131</v>
      </c>
      <c r="AO9" s="51">
        <v>146</v>
      </c>
      <c r="AP9" s="51">
        <v>142</v>
      </c>
      <c r="AQ9" s="51">
        <v>149</v>
      </c>
      <c r="AR9" s="51">
        <v>127</v>
      </c>
      <c r="AS9" s="160">
        <v>156</v>
      </c>
      <c r="AT9" s="53">
        <v>186</v>
      </c>
      <c r="AU9" s="53">
        <v>118</v>
      </c>
      <c r="AV9" s="53">
        <v>179</v>
      </c>
      <c r="AW9" s="53">
        <v>137</v>
      </c>
      <c r="AX9" s="53">
        <v>144</v>
      </c>
      <c r="AY9" s="51">
        <v>156</v>
      </c>
      <c r="AZ9" s="256">
        <v>154</v>
      </c>
      <c r="BA9" s="53">
        <v>150</v>
      </c>
      <c r="BB9" s="53">
        <v>138</v>
      </c>
      <c r="BC9" s="53">
        <v>117</v>
      </c>
      <c r="BD9" s="53">
        <v>154</v>
      </c>
      <c r="BE9" s="53"/>
      <c r="BF9" s="53"/>
      <c r="BG9" s="160"/>
      <c r="BH9" s="53"/>
      <c r="BI9" s="51"/>
      <c r="BJ9" s="51"/>
      <c r="BK9" s="79">
        <f>COUNTA(D9:BJ9)</f>
        <v>53</v>
      </c>
      <c r="BL9" s="51">
        <f>SUM(D9:BJ9)</f>
        <v>7871</v>
      </c>
      <c r="BM9" s="52">
        <f>BL9/BK9</f>
        <v>148.50943396226415</v>
      </c>
      <c r="BN9" s="53">
        <f>MAX(D9:BJ9)</f>
        <v>204</v>
      </c>
      <c r="BO9" s="54">
        <f>MIN(D9:BJ9)</f>
        <v>117</v>
      </c>
    </row>
    <row r="10" spans="1:67" ht="14.25">
      <c r="A10" s="47">
        <v>8</v>
      </c>
      <c r="B10" s="48" t="s">
        <v>69</v>
      </c>
      <c r="C10" s="49" t="s">
        <v>68</v>
      </c>
      <c r="D10" s="50"/>
      <c r="E10" s="50">
        <v>135</v>
      </c>
      <c r="F10" s="50">
        <v>123</v>
      </c>
      <c r="G10" s="50">
        <v>133</v>
      </c>
      <c r="H10" s="50">
        <v>180</v>
      </c>
      <c r="I10" s="50">
        <v>128</v>
      </c>
      <c r="J10" s="133">
        <v>147</v>
      </c>
      <c r="K10" s="130">
        <v>139</v>
      </c>
      <c r="L10" s="50"/>
      <c r="M10" s="50">
        <v>155</v>
      </c>
      <c r="N10" s="50">
        <v>169</v>
      </c>
      <c r="O10" s="50">
        <v>159</v>
      </c>
      <c r="P10" s="50">
        <v>148</v>
      </c>
      <c r="Q10" s="133"/>
      <c r="R10" s="180">
        <v>198</v>
      </c>
      <c r="S10" s="50"/>
      <c r="T10" s="50">
        <v>134</v>
      </c>
      <c r="U10" s="50">
        <v>139</v>
      </c>
      <c r="V10" s="51"/>
      <c r="W10" s="51">
        <v>131</v>
      </c>
      <c r="X10" s="160">
        <v>140</v>
      </c>
      <c r="Y10" s="53">
        <v>140</v>
      </c>
      <c r="Z10" s="51">
        <v>165</v>
      </c>
      <c r="AA10" s="51">
        <v>161</v>
      </c>
      <c r="AB10" s="51">
        <v>135</v>
      </c>
      <c r="AC10" s="51">
        <v>162</v>
      </c>
      <c r="AD10" s="51"/>
      <c r="AE10" s="160">
        <v>118</v>
      </c>
      <c r="AF10" s="53">
        <v>117</v>
      </c>
      <c r="AG10" s="51">
        <v>202</v>
      </c>
      <c r="AH10" s="51">
        <v>113</v>
      </c>
      <c r="AI10" s="51"/>
      <c r="AJ10" s="51">
        <v>174</v>
      </c>
      <c r="AK10" s="51">
        <v>154</v>
      </c>
      <c r="AL10" s="160"/>
      <c r="AM10" s="53">
        <v>138</v>
      </c>
      <c r="AN10" s="51">
        <v>149</v>
      </c>
      <c r="AO10" s="51">
        <v>125</v>
      </c>
      <c r="AP10" s="51">
        <v>163</v>
      </c>
      <c r="AQ10" s="51">
        <v>112</v>
      </c>
      <c r="AR10" s="51">
        <v>171</v>
      </c>
      <c r="AS10" s="160">
        <v>161</v>
      </c>
      <c r="AT10" s="53">
        <v>155</v>
      </c>
      <c r="AU10" s="53">
        <v>187</v>
      </c>
      <c r="AV10" s="53"/>
      <c r="AW10" s="53"/>
      <c r="AX10" s="53"/>
      <c r="AY10" s="51">
        <v>150</v>
      </c>
      <c r="AZ10" s="256">
        <v>141</v>
      </c>
      <c r="BA10" s="53">
        <v>139</v>
      </c>
      <c r="BB10" s="53"/>
      <c r="BC10" s="53"/>
      <c r="BD10" s="53">
        <v>135</v>
      </c>
      <c r="BE10" s="53"/>
      <c r="BF10" s="53"/>
      <c r="BG10" s="160"/>
      <c r="BH10" s="53"/>
      <c r="BI10" s="51"/>
      <c r="BJ10" s="51"/>
      <c r="BK10" s="79">
        <f>COUNTA(D10:BJ10)</f>
        <v>40</v>
      </c>
      <c r="BL10" s="51">
        <f>SUM(D10:BJ10)</f>
        <v>5925</v>
      </c>
      <c r="BM10" s="52">
        <f>BL10/BK10</f>
        <v>148.125</v>
      </c>
      <c r="BN10" s="53">
        <f>MAX(D10:BJ10)</f>
        <v>202</v>
      </c>
      <c r="BO10" s="54">
        <f>MIN(D10:BJ10)</f>
        <v>112</v>
      </c>
    </row>
    <row r="11" spans="1:67" ht="14.25">
      <c r="A11" s="47">
        <v>9</v>
      </c>
      <c r="B11" s="48" t="s">
        <v>70</v>
      </c>
      <c r="C11" s="49" t="s">
        <v>68</v>
      </c>
      <c r="D11" s="50">
        <v>150</v>
      </c>
      <c r="E11" s="50"/>
      <c r="F11" s="50">
        <v>158</v>
      </c>
      <c r="G11" s="50">
        <v>132</v>
      </c>
      <c r="H11" s="50">
        <v>156</v>
      </c>
      <c r="I11" s="50">
        <v>112</v>
      </c>
      <c r="J11" s="133">
        <v>154</v>
      </c>
      <c r="K11" s="130"/>
      <c r="L11" s="50">
        <v>140</v>
      </c>
      <c r="M11" s="50">
        <v>165</v>
      </c>
      <c r="N11" s="50">
        <v>175</v>
      </c>
      <c r="O11" s="50"/>
      <c r="P11" s="50">
        <v>179</v>
      </c>
      <c r="Q11" s="133">
        <v>134</v>
      </c>
      <c r="R11" s="130"/>
      <c r="S11" s="50">
        <v>154</v>
      </c>
      <c r="T11" s="50">
        <v>156</v>
      </c>
      <c r="U11" s="50">
        <v>169</v>
      </c>
      <c r="V11" s="51">
        <v>170</v>
      </c>
      <c r="W11" s="51">
        <v>127</v>
      </c>
      <c r="X11" s="160">
        <v>126</v>
      </c>
      <c r="Y11" s="53">
        <v>137</v>
      </c>
      <c r="Z11" s="51"/>
      <c r="AA11" s="51">
        <v>120</v>
      </c>
      <c r="AB11" s="51">
        <v>176</v>
      </c>
      <c r="AC11" s="51">
        <v>149</v>
      </c>
      <c r="AD11" s="51">
        <v>133</v>
      </c>
      <c r="AE11" s="160"/>
      <c r="AF11" s="53"/>
      <c r="AG11" s="51">
        <v>191</v>
      </c>
      <c r="AH11" s="51">
        <v>159</v>
      </c>
      <c r="AI11" s="51"/>
      <c r="AJ11" s="51">
        <v>129</v>
      </c>
      <c r="AK11" s="51"/>
      <c r="AL11" s="160">
        <v>160</v>
      </c>
      <c r="AM11" s="53">
        <v>153</v>
      </c>
      <c r="AN11" s="51">
        <v>122</v>
      </c>
      <c r="AO11" s="51">
        <v>133</v>
      </c>
      <c r="AP11" s="51">
        <v>117</v>
      </c>
      <c r="AQ11" s="51">
        <v>144</v>
      </c>
      <c r="AR11" s="51">
        <v>170</v>
      </c>
      <c r="AS11" s="160">
        <v>131</v>
      </c>
      <c r="AT11" s="53">
        <v>127</v>
      </c>
      <c r="AU11" s="53"/>
      <c r="AV11" s="53"/>
      <c r="AW11" s="53">
        <v>153</v>
      </c>
      <c r="AX11" s="53">
        <v>150</v>
      </c>
      <c r="AY11" s="51">
        <v>111</v>
      </c>
      <c r="AZ11" s="256">
        <v>128</v>
      </c>
      <c r="BA11" s="53"/>
      <c r="BB11" s="53"/>
      <c r="BC11" s="53">
        <v>154</v>
      </c>
      <c r="BD11" s="53"/>
      <c r="BE11" s="53"/>
      <c r="BF11" s="53"/>
      <c r="BG11" s="160"/>
      <c r="BH11" s="53"/>
      <c r="BI11" s="51"/>
      <c r="BJ11" s="51"/>
      <c r="BK11" s="79">
        <f>COUNTA(D11:BJ11)</f>
        <v>39</v>
      </c>
      <c r="BL11" s="51">
        <f>SUM(D11:BJ11)</f>
        <v>5704</v>
      </c>
      <c r="BM11" s="52">
        <f>BL11/BK11</f>
        <v>146.25641025641025</v>
      </c>
      <c r="BN11" s="53">
        <f>MAX(D11:BJ11)</f>
        <v>191</v>
      </c>
      <c r="BO11" s="54">
        <f>MIN(D11:BJ11)</f>
        <v>111</v>
      </c>
    </row>
    <row r="12" spans="1:67" ht="14.25">
      <c r="A12" s="47">
        <v>10</v>
      </c>
      <c r="B12" s="48" t="s">
        <v>147</v>
      </c>
      <c r="C12" s="49" t="s">
        <v>8</v>
      </c>
      <c r="D12" s="50">
        <v>137</v>
      </c>
      <c r="E12" s="50">
        <v>138</v>
      </c>
      <c r="F12" s="50">
        <v>168</v>
      </c>
      <c r="G12" s="50">
        <v>162</v>
      </c>
      <c r="H12" s="50">
        <v>152</v>
      </c>
      <c r="I12" s="50">
        <v>140</v>
      </c>
      <c r="J12" s="133">
        <v>127</v>
      </c>
      <c r="K12" s="130">
        <v>174</v>
      </c>
      <c r="L12" s="50">
        <v>130</v>
      </c>
      <c r="M12" s="50">
        <v>127</v>
      </c>
      <c r="N12" s="50">
        <v>144</v>
      </c>
      <c r="O12" s="50">
        <v>131</v>
      </c>
      <c r="P12" s="50">
        <v>127</v>
      </c>
      <c r="Q12" s="133">
        <v>145</v>
      </c>
      <c r="R12" s="130">
        <v>126</v>
      </c>
      <c r="S12" s="50">
        <v>140</v>
      </c>
      <c r="T12" s="50">
        <v>131</v>
      </c>
      <c r="U12" s="50"/>
      <c r="V12" s="51">
        <v>156</v>
      </c>
      <c r="W12" s="51">
        <v>161</v>
      </c>
      <c r="X12" s="160">
        <v>114</v>
      </c>
      <c r="Y12" s="195">
        <v>167</v>
      </c>
      <c r="Z12" s="51"/>
      <c r="AA12" s="51"/>
      <c r="AB12" s="51"/>
      <c r="AC12" s="51"/>
      <c r="AD12" s="51"/>
      <c r="AE12" s="160"/>
      <c r="AF12" s="53"/>
      <c r="AG12" s="51"/>
      <c r="AH12" s="51">
        <v>173</v>
      </c>
      <c r="AI12" s="51">
        <v>119</v>
      </c>
      <c r="AJ12" s="51">
        <v>137</v>
      </c>
      <c r="AK12" s="51">
        <v>188</v>
      </c>
      <c r="AL12" s="160">
        <v>164</v>
      </c>
      <c r="AM12" s="53"/>
      <c r="AN12" s="51"/>
      <c r="AO12" s="51"/>
      <c r="AP12" s="51"/>
      <c r="AQ12" s="51"/>
      <c r="AR12" s="51"/>
      <c r="AS12" s="160"/>
      <c r="AT12" s="53"/>
      <c r="AU12" s="53"/>
      <c r="AV12" s="53"/>
      <c r="AW12" s="53"/>
      <c r="AX12" s="53"/>
      <c r="AY12" s="51"/>
      <c r="AZ12" s="256"/>
      <c r="BA12" s="53"/>
      <c r="BB12" s="53"/>
      <c r="BC12" s="53"/>
      <c r="BD12" s="53"/>
      <c r="BE12" s="53"/>
      <c r="BF12" s="53"/>
      <c r="BG12" s="160"/>
      <c r="BH12" s="53"/>
      <c r="BI12" s="51"/>
      <c r="BJ12" s="51"/>
      <c r="BK12" s="79">
        <f>COUNTA(D12:BJ12)</f>
        <v>26</v>
      </c>
      <c r="BL12" s="51">
        <f>SUM(D12:BJ12)</f>
        <v>3778</v>
      </c>
      <c r="BM12" s="52">
        <f>BL12/BK12</f>
        <v>145.30769230769232</v>
      </c>
      <c r="BN12" s="53">
        <f>MAX(D12:BJ12)</f>
        <v>188</v>
      </c>
      <c r="BO12" s="54">
        <f>MIN(D12:BJ12)</f>
        <v>114</v>
      </c>
    </row>
    <row r="13" spans="1:67" ht="14.25">
      <c r="A13" s="47">
        <v>11</v>
      </c>
      <c r="B13" s="48" t="s">
        <v>186</v>
      </c>
      <c r="C13" s="49" t="s">
        <v>8</v>
      </c>
      <c r="D13" s="50"/>
      <c r="E13" s="50"/>
      <c r="F13" s="50">
        <v>150</v>
      </c>
      <c r="G13" s="50">
        <v>144</v>
      </c>
      <c r="H13" s="50">
        <v>170</v>
      </c>
      <c r="I13" s="50">
        <v>128</v>
      </c>
      <c r="J13" s="133">
        <v>144</v>
      </c>
      <c r="K13" s="130">
        <v>125</v>
      </c>
      <c r="L13" s="50">
        <v>155</v>
      </c>
      <c r="M13" s="50">
        <v>160</v>
      </c>
      <c r="N13" s="50">
        <v>113</v>
      </c>
      <c r="O13" s="50">
        <v>153</v>
      </c>
      <c r="P13" s="50">
        <v>133</v>
      </c>
      <c r="Q13" s="133">
        <v>154</v>
      </c>
      <c r="R13" s="130">
        <v>154</v>
      </c>
      <c r="S13" s="50">
        <v>107</v>
      </c>
      <c r="T13" s="118"/>
      <c r="U13" s="50">
        <v>137</v>
      </c>
      <c r="V13" s="119">
        <v>162</v>
      </c>
      <c r="W13" s="119"/>
      <c r="X13" s="173">
        <v>131</v>
      </c>
      <c r="Y13" s="171">
        <v>125</v>
      </c>
      <c r="Z13" s="119"/>
      <c r="AA13" s="120"/>
      <c r="AB13" s="51">
        <v>161</v>
      </c>
      <c r="AC13" s="120">
        <v>124</v>
      </c>
      <c r="AD13" s="120"/>
      <c r="AE13" s="194"/>
      <c r="AF13" s="193" t="s">
        <v>272</v>
      </c>
      <c r="AG13" s="120">
        <v>137</v>
      </c>
      <c r="AH13" s="120">
        <v>142</v>
      </c>
      <c r="AI13" s="120">
        <v>159</v>
      </c>
      <c r="AJ13" s="120">
        <v>133</v>
      </c>
      <c r="AK13" s="120">
        <v>132</v>
      </c>
      <c r="AL13" s="194"/>
      <c r="AM13" s="193">
        <v>164</v>
      </c>
      <c r="AN13" s="120"/>
      <c r="AO13" s="120">
        <v>160</v>
      </c>
      <c r="AP13" s="120">
        <v>126</v>
      </c>
      <c r="AQ13" s="120"/>
      <c r="AR13" s="120">
        <v>149</v>
      </c>
      <c r="AS13" s="194"/>
      <c r="AT13" s="193"/>
      <c r="AU13" s="193">
        <v>142</v>
      </c>
      <c r="AV13" s="193">
        <v>169</v>
      </c>
      <c r="AW13" s="193">
        <v>127</v>
      </c>
      <c r="AX13" s="193"/>
      <c r="AY13" s="120"/>
      <c r="AZ13" s="257"/>
      <c r="BA13" s="193"/>
      <c r="BB13" s="193"/>
      <c r="BC13" s="193"/>
      <c r="BD13" s="193"/>
      <c r="BE13" s="193"/>
      <c r="BF13" s="193"/>
      <c r="BG13" s="194"/>
      <c r="BH13" s="193"/>
      <c r="BI13" s="120"/>
      <c r="BJ13" s="119"/>
      <c r="BK13" s="79">
        <f>COUNTA(D13:BJ13)-1</f>
        <v>32</v>
      </c>
      <c r="BL13" s="51">
        <f>SUM(D13:BJ13)</f>
        <v>4570</v>
      </c>
      <c r="BM13" s="52">
        <f>BL13/BK13</f>
        <v>142.8125</v>
      </c>
      <c r="BN13" s="53">
        <f>MAX(D13:BJ13)</f>
        <v>170</v>
      </c>
      <c r="BO13" s="54">
        <f>MIN(D13:BJ13)</f>
        <v>107</v>
      </c>
    </row>
    <row r="14" spans="1:67" ht="14.25">
      <c r="A14" s="47">
        <v>12</v>
      </c>
      <c r="B14" s="48" t="s">
        <v>140</v>
      </c>
      <c r="C14" s="49" t="s">
        <v>8</v>
      </c>
      <c r="D14" s="50">
        <v>144</v>
      </c>
      <c r="E14" s="50">
        <v>137</v>
      </c>
      <c r="F14" s="50"/>
      <c r="G14" s="50"/>
      <c r="H14" s="50"/>
      <c r="I14" s="50"/>
      <c r="J14" s="133"/>
      <c r="K14" s="130"/>
      <c r="L14" s="50"/>
      <c r="M14" s="50"/>
      <c r="N14" s="50"/>
      <c r="O14" s="50"/>
      <c r="P14" s="50"/>
      <c r="Q14" s="133"/>
      <c r="R14" s="130"/>
      <c r="S14" s="50"/>
      <c r="T14" s="50"/>
      <c r="U14" s="50"/>
      <c r="V14" s="51"/>
      <c r="W14" s="51"/>
      <c r="X14" s="160"/>
      <c r="Y14" s="53"/>
      <c r="Z14" s="51"/>
      <c r="AA14" s="51"/>
      <c r="AB14" s="51"/>
      <c r="AC14" s="51"/>
      <c r="AD14" s="51"/>
      <c r="AE14" s="160"/>
      <c r="AF14" s="53"/>
      <c r="AG14" s="51"/>
      <c r="AH14" s="51"/>
      <c r="AI14" s="51"/>
      <c r="AJ14" s="51"/>
      <c r="AK14" s="51"/>
      <c r="AL14" s="160"/>
      <c r="AM14" s="53"/>
      <c r="AN14" s="51"/>
      <c r="AO14" s="51"/>
      <c r="AP14" s="51"/>
      <c r="AQ14" s="51"/>
      <c r="AR14" s="51"/>
      <c r="AS14" s="160"/>
      <c r="AT14" s="53"/>
      <c r="AU14" s="53"/>
      <c r="AV14" s="53"/>
      <c r="AW14" s="53"/>
      <c r="AX14" s="53"/>
      <c r="AY14" s="51"/>
      <c r="AZ14" s="256"/>
      <c r="BA14" s="53"/>
      <c r="BB14" s="53"/>
      <c r="BC14" s="53"/>
      <c r="BD14" s="53"/>
      <c r="BE14" s="53"/>
      <c r="BF14" s="53"/>
      <c r="BG14" s="160"/>
      <c r="BH14" s="53"/>
      <c r="BI14" s="51"/>
      <c r="BJ14" s="51"/>
      <c r="BK14" s="79">
        <f>COUNTA(D14:BJ14)</f>
        <v>2</v>
      </c>
      <c r="BL14" s="51">
        <f>SUM(D14:BJ14)</f>
        <v>281</v>
      </c>
      <c r="BM14" s="52">
        <f>BL14/BK14</f>
        <v>140.5</v>
      </c>
      <c r="BN14" s="53">
        <f>MAX(D14:BJ14)</f>
        <v>144</v>
      </c>
      <c r="BO14" s="54">
        <f>MIN(D14:BJ14)</f>
        <v>137</v>
      </c>
    </row>
    <row r="15" spans="1:67" ht="13.5" customHeight="1">
      <c r="A15" s="47">
        <v>13</v>
      </c>
      <c r="B15" s="59" t="s">
        <v>50</v>
      </c>
      <c r="C15" s="56" t="s">
        <v>8</v>
      </c>
      <c r="D15" s="57">
        <v>142</v>
      </c>
      <c r="E15" s="57">
        <v>114</v>
      </c>
      <c r="F15" s="57">
        <v>128</v>
      </c>
      <c r="G15" s="57">
        <v>166</v>
      </c>
      <c r="H15" s="57">
        <v>145</v>
      </c>
      <c r="I15" s="57">
        <v>104</v>
      </c>
      <c r="J15" s="132">
        <v>140</v>
      </c>
      <c r="K15" s="129">
        <v>180</v>
      </c>
      <c r="L15" s="57">
        <v>143</v>
      </c>
      <c r="M15" s="57">
        <v>145</v>
      </c>
      <c r="N15" s="57">
        <v>140</v>
      </c>
      <c r="O15" s="57">
        <v>103</v>
      </c>
      <c r="P15" s="57">
        <v>117</v>
      </c>
      <c r="Q15" s="132">
        <v>137</v>
      </c>
      <c r="R15" s="129">
        <v>120</v>
      </c>
      <c r="S15" s="57"/>
      <c r="T15" s="57">
        <v>129</v>
      </c>
      <c r="U15" s="57">
        <v>138</v>
      </c>
      <c r="V15" s="58">
        <v>172</v>
      </c>
      <c r="W15" s="58">
        <v>123</v>
      </c>
      <c r="X15" s="134"/>
      <c r="Y15" s="124">
        <v>120</v>
      </c>
      <c r="Z15" s="58">
        <v>145</v>
      </c>
      <c r="AA15" s="58">
        <v>156</v>
      </c>
      <c r="AB15" s="58">
        <v>113</v>
      </c>
      <c r="AC15" s="58">
        <v>158</v>
      </c>
      <c r="AD15" s="58">
        <v>156</v>
      </c>
      <c r="AE15" s="134">
        <v>139</v>
      </c>
      <c r="AF15" s="124"/>
      <c r="AG15" s="58"/>
      <c r="AH15" s="58">
        <v>137</v>
      </c>
      <c r="AI15" s="58">
        <v>109</v>
      </c>
      <c r="AJ15" s="58">
        <v>128</v>
      </c>
      <c r="AK15" s="58">
        <v>157</v>
      </c>
      <c r="AL15" s="134">
        <v>138</v>
      </c>
      <c r="AM15" s="124">
        <v>142</v>
      </c>
      <c r="AN15" s="58">
        <v>144</v>
      </c>
      <c r="AO15" s="58">
        <v>138</v>
      </c>
      <c r="AP15" s="58"/>
      <c r="AQ15" s="58">
        <v>164</v>
      </c>
      <c r="AR15" s="58"/>
      <c r="AS15" s="134">
        <v>133</v>
      </c>
      <c r="AT15" s="124">
        <v>146</v>
      </c>
      <c r="AU15" s="124">
        <v>150</v>
      </c>
      <c r="AV15" s="124">
        <v>122</v>
      </c>
      <c r="AW15" s="124">
        <v>135</v>
      </c>
      <c r="AX15" s="300">
        <v>187</v>
      </c>
      <c r="AY15" s="58"/>
      <c r="AZ15" s="258">
        <v>143</v>
      </c>
      <c r="BA15" s="124">
        <v>139</v>
      </c>
      <c r="BB15" s="124">
        <v>136</v>
      </c>
      <c r="BC15" s="124">
        <v>151</v>
      </c>
      <c r="BD15" s="124"/>
      <c r="BE15" s="124"/>
      <c r="BF15" s="124"/>
      <c r="BG15" s="134"/>
      <c r="BH15" s="124"/>
      <c r="BI15" s="58"/>
      <c r="BJ15" s="58"/>
      <c r="BK15" s="79">
        <f>COUNTA(D15:BJ15)</f>
        <v>45</v>
      </c>
      <c r="BL15" s="51">
        <f>SUM(D15:BJ15)</f>
        <v>6272</v>
      </c>
      <c r="BM15" s="52">
        <f>BL15/BK15</f>
        <v>139.37777777777777</v>
      </c>
      <c r="BN15" s="53">
        <f>MAX(D15:BJ15)</f>
        <v>187</v>
      </c>
      <c r="BO15" s="54">
        <f>MIN(D15:BJ15)</f>
        <v>103</v>
      </c>
    </row>
    <row r="16" spans="1:67" ht="14.25">
      <c r="A16" s="47">
        <v>14</v>
      </c>
      <c r="B16" s="59" t="s">
        <v>185</v>
      </c>
      <c r="C16" s="49" t="s">
        <v>88</v>
      </c>
      <c r="D16" s="57">
        <v>168</v>
      </c>
      <c r="E16" s="57">
        <v>109</v>
      </c>
      <c r="F16" s="57">
        <v>125</v>
      </c>
      <c r="G16" s="57">
        <v>105</v>
      </c>
      <c r="H16" s="57">
        <v>118</v>
      </c>
      <c r="I16" s="57">
        <v>116</v>
      </c>
      <c r="J16" s="132">
        <v>151</v>
      </c>
      <c r="K16" s="129">
        <v>106</v>
      </c>
      <c r="L16" s="57"/>
      <c r="M16" s="57">
        <v>144</v>
      </c>
      <c r="N16" s="57">
        <v>155</v>
      </c>
      <c r="O16" s="57">
        <v>142</v>
      </c>
      <c r="P16" s="57">
        <v>159</v>
      </c>
      <c r="Q16" s="132">
        <v>128</v>
      </c>
      <c r="R16" s="129">
        <v>137</v>
      </c>
      <c r="S16" s="57">
        <v>144</v>
      </c>
      <c r="T16" s="57"/>
      <c r="U16" s="57">
        <v>124</v>
      </c>
      <c r="V16" s="58">
        <v>147</v>
      </c>
      <c r="W16" s="58">
        <v>136</v>
      </c>
      <c r="X16" s="134">
        <v>137</v>
      </c>
      <c r="Y16" s="124">
        <v>153</v>
      </c>
      <c r="Z16" s="58">
        <v>133</v>
      </c>
      <c r="AA16" s="58">
        <v>131</v>
      </c>
      <c r="AB16" s="58"/>
      <c r="AC16" s="58"/>
      <c r="AD16" s="58"/>
      <c r="AE16" s="134">
        <v>128</v>
      </c>
      <c r="AF16" s="124">
        <v>105</v>
      </c>
      <c r="AG16" s="58">
        <v>84</v>
      </c>
      <c r="AH16" s="58">
        <v>164</v>
      </c>
      <c r="AI16" s="58">
        <v>112</v>
      </c>
      <c r="AJ16" s="58">
        <v>153</v>
      </c>
      <c r="AK16" s="58">
        <v>140</v>
      </c>
      <c r="AL16" s="134">
        <v>148</v>
      </c>
      <c r="AM16" s="124">
        <v>160</v>
      </c>
      <c r="AN16" s="58">
        <v>168</v>
      </c>
      <c r="AO16" s="58">
        <v>161</v>
      </c>
      <c r="AP16" s="58">
        <v>138</v>
      </c>
      <c r="AQ16" s="58">
        <v>134</v>
      </c>
      <c r="AR16" s="58">
        <v>132</v>
      </c>
      <c r="AS16" s="134">
        <v>121</v>
      </c>
      <c r="AT16" s="124">
        <v>108</v>
      </c>
      <c r="AU16" s="124">
        <v>150</v>
      </c>
      <c r="AV16" s="124">
        <v>161</v>
      </c>
      <c r="AW16" s="124">
        <v>137</v>
      </c>
      <c r="AX16" s="124">
        <v>120</v>
      </c>
      <c r="AY16" s="58">
        <v>106</v>
      </c>
      <c r="AZ16" s="258">
        <v>140</v>
      </c>
      <c r="BA16" s="124">
        <v>139</v>
      </c>
      <c r="BB16" s="124">
        <v>170</v>
      </c>
      <c r="BC16" s="124"/>
      <c r="BD16" s="124">
        <v>149</v>
      </c>
      <c r="BE16" s="124">
        <v>178</v>
      </c>
      <c r="BF16" s="124"/>
      <c r="BG16" s="134"/>
      <c r="BH16" s="124"/>
      <c r="BI16" s="58"/>
      <c r="BJ16" s="58"/>
      <c r="BK16" s="79">
        <f>COUNTA(D16:BJ16)</f>
        <v>48</v>
      </c>
      <c r="BL16" s="51">
        <f>SUM(D16:BJ16)</f>
        <v>6574</v>
      </c>
      <c r="BM16" s="52">
        <f>BL16/BK16</f>
        <v>136.95833333333334</v>
      </c>
      <c r="BN16" s="53">
        <f>MAX(D16:BJ16)</f>
        <v>178</v>
      </c>
      <c r="BO16" s="54">
        <f>MIN(D16:BJ16)</f>
        <v>84</v>
      </c>
    </row>
    <row r="17" spans="1:68" ht="14.25">
      <c r="A17" s="47">
        <v>15</v>
      </c>
      <c r="B17" s="159" t="s">
        <v>148</v>
      </c>
      <c r="C17" s="56" t="s">
        <v>61</v>
      </c>
      <c r="D17" s="57">
        <v>160</v>
      </c>
      <c r="E17" s="57">
        <v>128</v>
      </c>
      <c r="F17" s="57">
        <v>100</v>
      </c>
      <c r="G17" s="57">
        <v>121</v>
      </c>
      <c r="H17" s="57">
        <v>131</v>
      </c>
      <c r="I17" s="57">
        <v>156</v>
      </c>
      <c r="J17" s="132">
        <v>105</v>
      </c>
      <c r="K17" s="129"/>
      <c r="L17" s="57">
        <v>125</v>
      </c>
      <c r="M17" s="57"/>
      <c r="N17" s="57">
        <v>115</v>
      </c>
      <c r="O17" s="57">
        <v>128</v>
      </c>
      <c r="P17" s="57"/>
      <c r="Q17" s="132">
        <v>155</v>
      </c>
      <c r="R17" s="129">
        <v>146</v>
      </c>
      <c r="S17" s="57">
        <v>134</v>
      </c>
      <c r="T17" s="57">
        <v>113</v>
      </c>
      <c r="U17" s="57">
        <v>164</v>
      </c>
      <c r="V17" s="58">
        <v>177</v>
      </c>
      <c r="W17" s="58">
        <v>132</v>
      </c>
      <c r="X17" s="134">
        <v>176</v>
      </c>
      <c r="Y17" s="124">
        <v>138</v>
      </c>
      <c r="Z17" s="58">
        <v>117</v>
      </c>
      <c r="AA17" s="58">
        <v>174</v>
      </c>
      <c r="AB17" s="58">
        <v>120</v>
      </c>
      <c r="AC17" s="58">
        <v>116</v>
      </c>
      <c r="AD17" s="58">
        <v>144</v>
      </c>
      <c r="AE17" s="134">
        <v>123</v>
      </c>
      <c r="AF17" s="124">
        <v>105</v>
      </c>
      <c r="AG17" s="58">
        <v>151</v>
      </c>
      <c r="AH17" s="58">
        <v>128</v>
      </c>
      <c r="AI17" s="58">
        <v>124</v>
      </c>
      <c r="AJ17" s="58">
        <v>142</v>
      </c>
      <c r="AK17" s="58">
        <v>130</v>
      </c>
      <c r="AL17" s="134">
        <v>157</v>
      </c>
      <c r="AM17" s="124">
        <v>171</v>
      </c>
      <c r="AN17" s="58">
        <v>133</v>
      </c>
      <c r="AO17" s="58"/>
      <c r="AP17" s="58">
        <v>125</v>
      </c>
      <c r="AQ17" s="58">
        <v>191</v>
      </c>
      <c r="AR17" s="58">
        <v>154</v>
      </c>
      <c r="AS17" s="134">
        <v>128</v>
      </c>
      <c r="AT17" s="124">
        <v>156</v>
      </c>
      <c r="AU17" s="124">
        <v>124</v>
      </c>
      <c r="AV17" s="124">
        <v>126</v>
      </c>
      <c r="AW17" s="124">
        <v>140</v>
      </c>
      <c r="AX17" s="124">
        <v>133</v>
      </c>
      <c r="AY17" s="58">
        <v>134</v>
      </c>
      <c r="AZ17" s="258">
        <v>114</v>
      </c>
      <c r="BA17" s="124">
        <v>113</v>
      </c>
      <c r="BB17" s="124">
        <v>120</v>
      </c>
      <c r="BC17" s="124">
        <v>147</v>
      </c>
      <c r="BD17" s="124">
        <v>154</v>
      </c>
      <c r="BE17" s="124"/>
      <c r="BF17" s="124"/>
      <c r="BG17" s="134"/>
      <c r="BH17" s="124"/>
      <c r="BI17" s="58"/>
      <c r="BJ17" s="58"/>
      <c r="BK17" s="79">
        <f>COUNTA(D17:BJ17)</f>
        <v>49</v>
      </c>
      <c r="BL17" s="51">
        <f>SUM(D17:BJ17)</f>
        <v>6698</v>
      </c>
      <c r="BM17" s="52">
        <f>BL17/BK17</f>
        <v>136.69387755102042</v>
      </c>
      <c r="BN17" s="53">
        <f>MAX(D17:BJ17)</f>
        <v>191</v>
      </c>
      <c r="BO17" s="54">
        <f>MIN(D17:BJ17)</f>
        <v>100</v>
      </c>
    </row>
    <row r="18" spans="1:68" ht="14.25">
      <c r="A18" s="47">
        <v>16</v>
      </c>
      <c r="B18" s="48" t="s">
        <v>49</v>
      </c>
      <c r="C18" s="56" t="s">
        <v>57</v>
      </c>
      <c r="D18" s="50">
        <v>125</v>
      </c>
      <c r="E18" s="50"/>
      <c r="F18" s="50">
        <v>158</v>
      </c>
      <c r="G18" s="50">
        <v>146</v>
      </c>
      <c r="H18" s="50"/>
      <c r="I18" s="50">
        <v>123</v>
      </c>
      <c r="J18" s="133"/>
      <c r="K18" s="130">
        <v>137</v>
      </c>
      <c r="L18" s="50"/>
      <c r="M18" s="50">
        <v>171</v>
      </c>
      <c r="N18" s="50">
        <v>156</v>
      </c>
      <c r="O18" s="50">
        <v>151</v>
      </c>
      <c r="P18" s="50">
        <v>165</v>
      </c>
      <c r="Q18" s="133"/>
      <c r="R18" s="130"/>
      <c r="S18" s="50">
        <v>124</v>
      </c>
      <c r="T18" s="50"/>
      <c r="U18" s="50">
        <v>120</v>
      </c>
      <c r="V18" s="51">
        <v>134</v>
      </c>
      <c r="W18" s="51"/>
      <c r="X18" s="160">
        <v>155</v>
      </c>
      <c r="Y18" s="53"/>
      <c r="Z18" s="51">
        <v>113</v>
      </c>
      <c r="AA18" s="51">
        <v>130</v>
      </c>
      <c r="AB18" s="51">
        <v>139</v>
      </c>
      <c r="AC18" s="51"/>
      <c r="AD18" s="51"/>
      <c r="AE18" s="160">
        <v>136</v>
      </c>
      <c r="AF18" s="53">
        <v>132</v>
      </c>
      <c r="AG18" s="51">
        <v>150</v>
      </c>
      <c r="AH18" s="51">
        <v>143</v>
      </c>
      <c r="AI18" s="51"/>
      <c r="AJ18" s="51">
        <v>108</v>
      </c>
      <c r="AK18" s="51"/>
      <c r="AL18" s="160">
        <v>138</v>
      </c>
      <c r="AM18" s="53">
        <v>118</v>
      </c>
      <c r="AN18" s="51">
        <v>127</v>
      </c>
      <c r="AO18" s="51"/>
      <c r="AP18" s="51"/>
      <c r="AQ18" s="51">
        <v>161</v>
      </c>
      <c r="AR18" s="51">
        <v>79</v>
      </c>
      <c r="AS18" s="160">
        <v>166</v>
      </c>
      <c r="AT18" s="53">
        <v>149</v>
      </c>
      <c r="AU18" s="53"/>
      <c r="AV18" s="53">
        <v>147</v>
      </c>
      <c r="AW18" s="53">
        <v>108</v>
      </c>
      <c r="AX18" s="53"/>
      <c r="AY18" s="51">
        <v>129</v>
      </c>
      <c r="AZ18" s="256">
        <v>131</v>
      </c>
      <c r="BA18" s="53"/>
      <c r="BB18" s="53">
        <v>121</v>
      </c>
      <c r="BC18" s="53"/>
      <c r="BD18" s="53">
        <v>144</v>
      </c>
      <c r="BE18" s="53"/>
      <c r="BF18" s="53"/>
      <c r="BG18" s="160"/>
      <c r="BH18" s="53"/>
      <c r="BI18" s="51"/>
      <c r="BJ18" s="51"/>
      <c r="BK18" s="79">
        <f>COUNTA(D18:BJ18)</f>
        <v>34</v>
      </c>
      <c r="BL18" s="51">
        <f>SUM(D18:BJ18)</f>
        <v>4634</v>
      </c>
      <c r="BM18" s="52">
        <f>BL18/BK18</f>
        <v>136.29411764705881</v>
      </c>
      <c r="BN18" s="53">
        <f>MAX(D18:BJ18)</f>
        <v>171</v>
      </c>
      <c r="BO18" s="54">
        <f>MIN(D18:BJ18)</f>
        <v>79</v>
      </c>
    </row>
    <row r="19" spans="1:68" ht="14.25">
      <c r="A19" s="47">
        <v>17</v>
      </c>
      <c r="B19" s="48" t="s">
        <v>66</v>
      </c>
      <c r="C19" s="56" t="s">
        <v>6</v>
      </c>
      <c r="D19" s="50"/>
      <c r="E19" s="50"/>
      <c r="F19" s="50"/>
      <c r="G19" s="50">
        <v>112</v>
      </c>
      <c r="H19" s="50">
        <v>146</v>
      </c>
      <c r="I19" s="50">
        <v>134</v>
      </c>
      <c r="J19" s="133"/>
      <c r="K19" s="130"/>
      <c r="L19" s="50">
        <v>167</v>
      </c>
      <c r="M19" s="50">
        <v>100</v>
      </c>
      <c r="N19" s="50">
        <v>133</v>
      </c>
      <c r="O19" s="50"/>
      <c r="P19" s="50"/>
      <c r="Q19" s="133">
        <v>137</v>
      </c>
      <c r="R19" s="130">
        <v>104</v>
      </c>
      <c r="S19" s="50">
        <v>134</v>
      </c>
      <c r="T19" s="50">
        <v>148</v>
      </c>
      <c r="U19" s="50"/>
      <c r="V19" s="51"/>
      <c r="W19" s="51"/>
      <c r="X19" s="160"/>
      <c r="Y19" s="53">
        <v>139</v>
      </c>
      <c r="Z19" s="51">
        <v>124</v>
      </c>
      <c r="AA19" s="51">
        <v>132</v>
      </c>
      <c r="AB19" s="51"/>
      <c r="AC19" s="51"/>
      <c r="AD19" s="51">
        <v>119</v>
      </c>
      <c r="AE19" s="160">
        <v>158</v>
      </c>
      <c r="AF19" s="53">
        <v>140</v>
      </c>
      <c r="AG19" s="51">
        <v>115</v>
      </c>
      <c r="AH19" s="51">
        <v>124</v>
      </c>
      <c r="AI19" s="51">
        <v>155</v>
      </c>
      <c r="AJ19" s="51">
        <v>133</v>
      </c>
      <c r="AK19" s="51">
        <v>125</v>
      </c>
      <c r="AL19" s="160">
        <v>151</v>
      </c>
      <c r="AM19" s="53"/>
      <c r="AN19" s="51"/>
      <c r="AO19" s="51">
        <v>137</v>
      </c>
      <c r="AP19" s="51">
        <v>134</v>
      </c>
      <c r="AQ19" s="51">
        <v>188</v>
      </c>
      <c r="AR19" s="51">
        <v>114</v>
      </c>
      <c r="AS19" s="160"/>
      <c r="AT19" s="53"/>
      <c r="AU19" s="53"/>
      <c r="AV19" s="53">
        <v>141</v>
      </c>
      <c r="AW19" s="53">
        <v>136</v>
      </c>
      <c r="AX19" s="53">
        <v>125</v>
      </c>
      <c r="AY19" s="51"/>
      <c r="AZ19" s="256"/>
      <c r="BA19" s="53">
        <v>130</v>
      </c>
      <c r="BB19" s="53">
        <v>154</v>
      </c>
      <c r="BC19" s="53">
        <v>152</v>
      </c>
      <c r="BD19" s="53">
        <v>125</v>
      </c>
      <c r="BE19" s="53"/>
      <c r="BF19" s="53"/>
      <c r="BG19" s="160"/>
      <c r="BH19" s="53"/>
      <c r="BI19" s="51"/>
      <c r="BJ19" s="51"/>
      <c r="BK19" s="79">
        <f>COUNTA(D19:BJ19)</f>
        <v>33</v>
      </c>
      <c r="BL19" s="51">
        <f>SUM(D19:BJ19)</f>
        <v>4466</v>
      </c>
      <c r="BM19" s="52">
        <f>BL19/BK19</f>
        <v>135.33333333333334</v>
      </c>
      <c r="BN19" s="53">
        <f>MAX(D19:BJ19)</f>
        <v>188</v>
      </c>
      <c r="BO19" s="54">
        <f>MIN(D19:BJ19)</f>
        <v>100</v>
      </c>
    </row>
    <row r="20" spans="1:68" ht="14.25">
      <c r="A20" s="47">
        <v>18</v>
      </c>
      <c r="B20" s="48" t="s">
        <v>143</v>
      </c>
      <c r="C20" s="56" t="s">
        <v>57</v>
      </c>
      <c r="D20" s="50">
        <v>123</v>
      </c>
      <c r="E20" s="50">
        <v>122</v>
      </c>
      <c r="F20" s="50"/>
      <c r="G20" s="50"/>
      <c r="H20" s="50">
        <v>141</v>
      </c>
      <c r="I20" s="50"/>
      <c r="J20" s="133">
        <v>158</v>
      </c>
      <c r="K20" s="130">
        <v>139</v>
      </c>
      <c r="L20" s="50"/>
      <c r="M20" s="50">
        <v>167</v>
      </c>
      <c r="N20" s="50"/>
      <c r="O20" s="50">
        <v>134</v>
      </c>
      <c r="P20" s="50"/>
      <c r="Q20" s="133">
        <v>121</v>
      </c>
      <c r="R20" s="130">
        <v>113</v>
      </c>
      <c r="S20" s="50"/>
      <c r="T20" s="50">
        <v>117</v>
      </c>
      <c r="U20" s="50"/>
      <c r="V20" s="51">
        <v>146</v>
      </c>
      <c r="W20" s="51"/>
      <c r="X20" s="160"/>
      <c r="Y20" s="53">
        <v>122</v>
      </c>
      <c r="Z20" s="51">
        <v>133</v>
      </c>
      <c r="AA20" s="51">
        <v>134</v>
      </c>
      <c r="AB20" s="51"/>
      <c r="AC20" s="51">
        <v>185</v>
      </c>
      <c r="AD20" s="51">
        <v>136</v>
      </c>
      <c r="AE20" s="160"/>
      <c r="AF20" s="53">
        <v>132</v>
      </c>
      <c r="AG20" s="51">
        <v>116</v>
      </c>
      <c r="AH20" s="51"/>
      <c r="AI20" s="51">
        <v>158</v>
      </c>
      <c r="AJ20" s="51">
        <v>158</v>
      </c>
      <c r="AK20" s="51">
        <v>142</v>
      </c>
      <c r="AL20" s="160">
        <v>163</v>
      </c>
      <c r="AM20" s="53">
        <v>118</v>
      </c>
      <c r="AN20" s="51"/>
      <c r="AO20" s="51">
        <v>126</v>
      </c>
      <c r="AP20" s="51">
        <v>103</v>
      </c>
      <c r="AQ20" s="51"/>
      <c r="AR20" s="51">
        <v>137</v>
      </c>
      <c r="AS20" s="160"/>
      <c r="AT20" s="53">
        <v>135</v>
      </c>
      <c r="AU20" s="53">
        <v>134</v>
      </c>
      <c r="AV20" s="53"/>
      <c r="AW20" s="53">
        <v>125</v>
      </c>
      <c r="AX20" s="53">
        <v>137</v>
      </c>
      <c r="AY20" s="51">
        <v>125</v>
      </c>
      <c r="AZ20" s="256"/>
      <c r="BA20" s="53">
        <v>109</v>
      </c>
      <c r="BB20" s="53">
        <v>154</v>
      </c>
      <c r="BC20" s="53"/>
      <c r="BD20" s="53">
        <v>106</v>
      </c>
      <c r="BE20" s="53"/>
      <c r="BF20" s="53"/>
      <c r="BG20" s="160"/>
      <c r="BH20" s="53"/>
      <c r="BI20" s="51"/>
      <c r="BJ20" s="51"/>
      <c r="BK20" s="79">
        <f>COUNTA(D20:BJ20)</f>
        <v>34</v>
      </c>
      <c r="BL20" s="51">
        <f>SUM(D20:BJ20)</f>
        <v>4569</v>
      </c>
      <c r="BM20" s="52">
        <f>BL20/BK20</f>
        <v>134.38235294117646</v>
      </c>
      <c r="BN20" s="53">
        <f>MAX(D20:BJ20)</f>
        <v>185</v>
      </c>
      <c r="BO20" s="54">
        <f>MIN(D20:BJ20)</f>
        <v>103</v>
      </c>
    </row>
    <row r="21" spans="1:68" ht="14.25">
      <c r="A21" s="47">
        <v>19</v>
      </c>
      <c r="B21" s="48" t="s">
        <v>332</v>
      </c>
      <c r="C21" s="56" t="s">
        <v>65</v>
      </c>
      <c r="D21" s="50"/>
      <c r="E21" s="50"/>
      <c r="F21" s="50"/>
      <c r="G21" s="50"/>
      <c r="H21" s="50"/>
      <c r="I21" s="50"/>
      <c r="J21" s="133"/>
      <c r="K21" s="130"/>
      <c r="L21" s="50"/>
      <c r="M21" s="50"/>
      <c r="N21" s="50"/>
      <c r="O21" s="50"/>
      <c r="P21" s="50"/>
      <c r="Q21" s="133"/>
      <c r="R21" s="130"/>
      <c r="S21" s="50"/>
      <c r="T21" s="50"/>
      <c r="U21" s="50"/>
      <c r="V21" s="51"/>
      <c r="W21" s="51"/>
      <c r="X21" s="160"/>
      <c r="Y21" s="53"/>
      <c r="Z21" s="51"/>
      <c r="AA21" s="51"/>
      <c r="AB21" s="51"/>
      <c r="AC21" s="51"/>
      <c r="AD21" s="51"/>
      <c r="AE21" s="160"/>
      <c r="AF21" s="53"/>
      <c r="AG21" s="51"/>
      <c r="AH21" s="51"/>
      <c r="AI21" s="51"/>
      <c r="AJ21" s="51"/>
      <c r="AK21" s="51"/>
      <c r="AL21" s="160"/>
      <c r="AM21" s="53">
        <v>137</v>
      </c>
      <c r="AN21" s="51">
        <v>120</v>
      </c>
      <c r="AO21" s="51">
        <v>110</v>
      </c>
      <c r="AP21" s="51">
        <v>153</v>
      </c>
      <c r="AQ21" s="51">
        <v>132</v>
      </c>
      <c r="AR21" s="51">
        <v>152</v>
      </c>
      <c r="AS21" s="160">
        <v>133</v>
      </c>
      <c r="AT21" s="53"/>
      <c r="AU21" s="53"/>
      <c r="AV21" s="53"/>
      <c r="AW21" s="53"/>
      <c r="AX21" s="53"/>
      <c r="AY21" s="51"/>
      <c r="AZ21" s="256"/>
      <c r="BA21" s="53"/>
      <c r="BB21" s="53"/>
      <c r="BC21" s="53"/>
      <c r="BD21" s="53"/>
      <c r="BE21" s="53"/>
      <c r="BF21" s="53"/>
      <c r="BG21" s="160"/>
      <c r="BH21" s="53"/>
      <c r="BI21" s="51"/>
      <c r="BJ21" s="51"/>
      <c r="BK21" s="79">
        <f>COUNTA(D21:BJ21)</f>
        <v>7</v>
      </c>
      <c r="BL21" s="51">
        <f>SUM(D21:BJ21)</f>
        <v>937</v>
      </c>
      <c r="BM21" s="52">
        <f>BL21/BK21</f>
        <v>133.85714285714286</v>
      </c>
      <c r="BN21" s="53">
        <f>MAX(D21:BJ21)</f>
        <v>153</v>
      </c>
      <c r="BO21" s="54">
        <f>MIN(D21:BJ21)</f>
        <v>110</v>
      </c>
    </row>
    <row r="22" spans="1:68" ht="14.25">
      <c r="A22" s="47">
        <v>20</v>
      </c>
      <c r="B22" s="60" t="s">
        <v>72</v>
      </c>
      <c r="C22" s="56" t="s">
        <v>68</v>
      </c>
      <c r="D22" s="50"/>
      <c r="E22" s="50">
        <v>135</v>
      </c>
      <c r="F22" s="50"/>
      <c r="G22" s="50">
        <v>120</v>
      </c>
      <c r="H22" s="50"/>
      <c r="I22" s="50"/>
      <c r="J22" s="133"/>
      <c r="K22" s="130">
        <v>137</v>
      </c>
      <c r="L22" s="50">
        <v>128</v>
      </c>
      <c r="M22" s="50"/>
      <c r="N22" s="50">
        <v>134</v>
      </c>
      <c r="O22" s="50"/>
      <c r="P22" s="50"/>
      <c r="Q22" s="133">
        <v>160</v>
      </c>
      <c r="R22" s="130"/>
      <c r="S22" s="50">
        <v>140</v>
      </c>
      <c r="T22" s="50">
        <v>151</v>
      </c>
      <c r="U22" s="50"/>
      <c r="V22" s="51">
        <v>142</v>
      </c>
      <c r="W22" s="51"/>
      <c r="X22" s="160"/>
      <c r="Y22" s="53"/>
      <c r="Z22" s="51">
        <v>150</v>
      </c>
      <c r="AA22" s="51">
        <v>131</v>
      </c>
      <c r="AB22" s="51"/>
      <c r="AC22" s="51"/>
      <c r="AD22" s="51"/>
      <c r="AE22" s="160"/>
      <c r="AF22" s="53"/>
      <c r="AG22" s="51"/>
      <c r="AH22" s="51"/>
      <c r="AI22" s="51">
        <v>142</v>
      </c>
      <c r="AJ22" s="51"/>
      <c r="AK22" s="51">
        <v>146</v>
      </c>
      <c r="AL22" s="160">
        <v>118</v>
      </c>
      <c r="AM22" s="53"/>
      <c r="AN22" s="51"/>
      <c r="AO22" s="51"/>
      <c r="AP22" s="51">
        <v>119</v>
      </c>
      <c r="AQ22" s="51">
        <v>121</v>
      </c>
      <c r="AR22" s="51"/>
      <c r="AS22" s="160"/>
      <c r="AT22" s="53"/>
      <c r="AU22" s="53">
        <v>114</v>
      </c>
      <c r="AV22" s="53">
        <v>119</v>
      </c>
      <c r="AW22" s="53"/>
      <c r="AX22" s="53">
        <v>118</v>
      </c>
      <c r="AY22" s="51"/>
      <c r="AZ22" s="256"/>
      <c r="BA22" s="53">
        <v>114</v>
      </c>
      <c r="BB22" s="53">
        <v>136</v>
      </c>
      <c r="BC22" s="53">
        <v>154</v>
      </c>
      <c r="BD22" s="53">
        <v>117</v>
      </c>
      <c r="BE22" s="53"/>
      <c r="BF22" s="53"/>
      <c r="BG22" s="160"/>
      <c r="BH22" s="53"/>
      <c r="BI22" s="51"/>
      <c r="BJ22" s="51"/>
      <c r="BK22" s="79">
        <f>COUNTA(D22:BJ22)</f>
        <v>23</v>
      </c>
      <c r="BL22" s="51">
        <f>SUM(D22:BJ22)</f>
        <v>3046</v>
      </c>
      <c r="BM22" s="52">
        <f>BL22/BK22</f>
        <v>132.43478260869566</v>
      </c>
      <c r="BN22" s="53">
        <f>MAX(D22:BJ22)</f>
        <v>160</v>
      </c>
      <c r="BO22" s="54">
        <f>MIN(D22:BJ22)</f>
        <v>114</v>
      </c>
    </row>
    <row r="23" spans="1:68" ht="14.25">
      <c r="A23" s="47">
        <v>21</v>
      </c>
      <c r="B23" s="48" t="s">
        <v>53</v>
      </c>
      <c r="C23" s="56" t="s">
        <v>6</v>
      </c>
      <c r="D23" s="50"/>
      <c r="E23" s="50"/>
      <c r="F23" s="50"/>
      <c r="G23" s="50"/>
      <c r="H23" s="50"/>
      <c r="I23" s="50"/>
      <c r="J23" s="133"/>
      <c r="K23" s="130"/>
      <c r="L23" s="50"/>
      <c r="M23" s="50"/>
      <c r="N23" s="50"/>
      <c r="O23" s="50">
        <v>122</v>
      </c>
      <c r="P23" s="50">
        <v>150</v>
      </c>
      <c r="Q23" s="133">
        <v>131</v>
      </c>
      <c r="R23" s="130">
        <v>107</v>
      </c>
      <c r="S23" s="50">
        <v>177</v>
      </c>
      <c r="T23" s="50">
        <v>134</v>
      </c>
      <c r="U23" s="50">
        <v>118</v>
      </c>
      <c r="V23" s="51">
        <v>126</v>
      </c>
      <c r="W23" s="51"/>
      <c r="X23" s="160"/>
      <c r="Y23" s="53"/>
      <c r="Z23" s="51"/>
      <c r="AA23" s="51"/>
      <c r="AB23" s="51">
        <v>141</v>
      </c>
      <c r="AC23" s="51">
        <v>119</v>
      </c>
      <c r="AD23" s="51">
        <v>108</v>
      </c>
      <c r="AE23" s="160">
        <v>137</v>
      </c>
      <c r="AF23" s="53">
        <v>160</v>
      </c>
      <c r="AG23" s="51">
        <v>116</v>
      </c>
      <c r="AH23" s="51">
        <v>154</v>
      </c>
      <c r="AI23" s="51"/>
      <c r="AJ23" s="51">
        <v>82</v>
      </c>
      <c r="AK23" s="51"/>
      <c r="AL23" s="160"/>
      <c r="AM23" s="53">
        <v>139</v>
      </c>
      <c r="AN23" s="51">
        <v>128</v>
      </c>
      <c r="AO23" s="51">
        <v>166</v>
      </c>
      <c r="AP23" s="51">
        <v>137</v>
      </c>
      <c r="AQ23" s="51">
        <v>127</v>
      </c>
      <c r="AR23" s="51">
        <v>127</v>
      </c>
      <c r="AS23" s="160"/>
      <c r="AT23" s="53"/>
      <c r="AU23" s="53"/>
      <c r="AV23" s="53"/>
      <c r="AW23" s="53"/>
      <c r="AX23" s="53"/>
      <c r="AY23" s="51"/>
      <c r="AZ23" s="256"/>
      <c r="BA23" s="53"/>
      <c r="BB23" s="53"/>
      <c r="BC23" s="53"/>
      <c r="BD23" s="53"/>
      <c r="BE23" s="53"/>
      <c r="BF23" s="53"/>
      <c r="BG23" s="160"/>
      <c r="BH23" s="53"/>
      <c r="BI23" s="51"/>
      <c r="BJ23" s="51"/>
      <c r="BK23" s="79">
        <f>COUNTA(D23:BJ23)</f>
        <v>22</v>
      </c>
      <c r="BL23" s="51">
        <f>SUM(D23:BJ23)</f>
        <v>2906</v>
      </c>
      <c r="BM23" s="52">
        <f>BL23/BK23</f>
        <v>132.09090909090909</v>
      </c>
      <c r="BN23" s="53">
        <f>MAX(D23:BJ23)</f>
        <v>177</v>
      </c>
      <c r="BO23" s="54">
        <f>MIN(D23:BJ23)</f>
        <v>82</v>
      </c>
    </row>
    <row r="24" spans="1:68" ht="14.25">
      <c r="A24" s="47">
        <v>22</v>
      </c>
      <c r="B24" s="48" t="s">
        <v>152</v>
      </c>
      <c r="C24" s="76" t="s">
        <v>11</v>
      </c>
      <c r="D24" s="50">
        <v>105</v>
      </c>
      <c r="E24" s="50">
        <v>124</v>
      </c>
      <c r="F24" s="50">
        <v>108</v>
      </c>
      <c r="G24" s="50">
        <v>149</v>
      </c>
      <c r="H24" s="50"/>
      <c r="I24" s="50">
        <v>141</v>
      </c>
      <c r="J24" s="133">
        <v>159</v>
      </c>
      <c r="K24" s="130">
        <v>147</v>
      </c>
      <c r="L24" s="50"/>
      <c r="M24" s="50">
        <v>112</v>
      </c>
      <c r="N24" s="50"/>
      <c r="O24" s="50">
        <v>121</v>
      </c>
      <c r="P24" s="50">
        <v>137</v>
      </c>
      <c r="Q24" s="133">
        <v>155</v>
      </c>
      <c r="R24" s="130">
        <v>124</v>
      </c>
      <c r="S24" s="50">
        <v>109</v>
      </c>
      <c r="T24" s="50"/>
      <c r="U24" s="50"/>
      <c r="V24" s="51"/>
      <c r="W24" s="51"/>
      <c r="X24" s="160">
        <v>164</v>
      </c>
      <c r="Y24" s="53">
        <v>106</v>
      </c>
      <c r="Z24" s="51">
        <v>151</v>
      </c>
      <c r="AA24" s="51">
        <v>118</v>
      </c>
      <c r="AB24" s="63">
        <v>136</v>
      </c>
      <c r="AC24" s="51">
        <v>140</v>
      </c>
      <c r="AD24" s="51">
        <v>131</v>
      </c>
      <c r="AE24" s="160"/>
      <c r="AF24" s="53"/>
      <c r="AG24" s="51">
        <v>125</v>
      </c>
      <c r="AH24" s="51">
        <v>173</v>
      </c>
      <c r="AI24" s="51">
        <v>118</v>
      </c>
      <c r="AJ24" s="51">
        <v>135</v>
      </c>
      <c r="AK24" s="51">
        <v>130</v>
      </c>
      <c r="AL24" s="160">
        <v>132</v>
      </c>
      <c r="AM24" s="53"/>
      <c r="AN24" s="51"/>
      <c r="AO24" s="51"/>
      <c r="AP24" s="51"/>
      <c r="AQ24" s="51"/>
      <c r="AR24" s="51"/>
      <c r="AS24" s="160">
        <v>150</v>
      </c>
      <c r="AT24" s="53">
        <v>108</v>
      </c>
      <c r="AU24" s="53">
        <v>124</v>
      </c>
      <c r="AV24" s="53">
        <v>123</v>
      </c>
      <c r="AW24" s="53"/>
      <c r="AX24" s="53"/>
      <c r="AY24" s="51">
        <v>123</v>
      </c>
      <c r="AZ24" s="256">
        <v>122</v>
      </c>
      <c r="BA24" s="53">
        <v>153</v>
      </c>
      <c r="BB24" s="53">
        <v>142</v>
      </c>
      <c r="BC24" s="53"/>
      <c r="BD24" s="53">
        <v>128</v>
      </c>
      <c r="BE24" s="53"/>
      <c r="BF24" s="53"/>
      <c r="BG24" s="160"/>
      <c r="BH24" s="53"/>
      <c r="BI24" s="51"/>
      <c r="BJ24" s="51"/>
      <c r="BK24" s="79">
        <f>COUNTA(D24:BJ24)</f>
        <v>35</v>
      </c>
      <c r="BL24" s="51">
        <f>SUM(D24:BJ24)</f>
        <v>4623</v>
      </c>
      <c r="BM24" s="52">
        <f>BL24/BK24</f>
        <v>132.08571428571429</v>
      </c>
      <c r="BN24" s="53">
        <f>MAX(D24:BJ24)</f>
        <v>173</v>
      </c>
      <c r="BO24" s="54">
        <f>MIN(D24:BJ24)</f>
        <v>105</v>
      </c>
    </row>
    <row r="25" spans="1:68" ht="14.25">
      <c r="A25" s="47">
        <v>23</v>
      </c>
      <c r="B25" s="59" t="s">
        <v>52</v>
      </c>
      <c r="C25" s="56" t="s">
        <v>57</v>
      </c>
      <c r="D25" s="57"/>
      <c r="E25" s="57">
        <v>173</v>
      </c>
      <c r="F25" s="57">
        <v>159</v>
      </c>
      <c r="G25" s="57">
        <v>133</v>
      </c>
      <c r="H25" s="57"/>
      <c r="I25" s="57">
        <v>138</v>
      </c>
      <c r="J25" s="132">
        <v>93</v>
      </c>
      <c r="K25" s="129"/>
      <c r="L25" s="57">
        <v>143</v>
      </c>
      <c r="M25" s="57"/>
      <c r="N25" s="57">
        <v>123</v>
      </c>
      <c r="O25" s="57"/>
      <c r="P25" s="57">
        <v>125</v>
      </c>
      <c r="Q25" s="132">
        <v>123</v>
      </c>
      <c r="R25" s="129">
        <v>176</v>
      </c>
      <c r="S25" s="57"/>
      <c r="T25" s="57">
        <v>143</v>
      </c>
      <c r="U25" s="57">
        <v>97</v>
      </c>
      <c r="V25" s="58"/>
      <c r="W25" s="58">
        <v>139</v>
      </c>
      <c r="X25" s="134">
        <v>148</v>
      </c>
      <c r="Y25" s="124">
        <v>126</v>
      </c>
      <c r="Z25" s="58"/>
      <c r="AA25" s="58">
        <v>109</v>
      </c>
      <c r="AB25" s="58">
        <v>141</v>
      </c>
      <c r="AC25" s="58">
        <v>139</v>
      </c>
      <c r="AD25" s="58"/>
      <c r="AE25" s="134">
        <v>179</v>
      </c>
      <c r="AF25" s="124">
        <v>125</v>
      </c>
      <c r="AG25" s="58"/>
      <c r="AH25" s="58">
        <v>135</v>
      </c>
      <c r="AI25" s="58">
        <v>104</v>
      </c>
      <c r="AJ25" s="58"/>
      <c r="AK25" s="58"/>
      <c r="AL25" s="134">
        <v>95</v>
      </c>
      <c r="AM25" s="124"/>
      <c r="AN25" s="58">
        <v>119</v>
      </c>
      <c r="AO25" s="58"/>
      <c r="AP25" s="58">
        <v>122</v>
      </c>
      <c r="AQ25" s="58">
        <v>126</v>
      </c>
      <c r="AR25" s="58"/>
      <c r="AS25" s="134">
        <v>144</v>
      </c>
      <c r="AT25" s="124">
        <v>115</v>
      </c>
      <c r="AU25" s="124"/>
      <c r="AV25" s="124">
        <v>134</v>
      </c>
      <c r="AW25" s="124"/>
      <c r="AX25" s="124">
        <v>132</v>
      </c>
      <c r="AY25" s="58"/>
      <c r="AZ25" s="258">
        <v>118</v>
      </c>
      <c r="BA25" s="124">
        <v>141</v>
      </c>
      <c r="BB25" s="124"/>
      <c r="BC25" s="124">
        <v>130</v>
      </c>
      <c r="BD25" s="124"/>
      <c r="BE25" s="124"/>
      <c r="BF25" s="124"/>
      <c r="BG25" s="134"/>
      <c r="BH25" s="124"/>
      <c r="BI25" s="58"/>
      <c r="BJ25" s="58"/>
      <c r="BK25" s="122">
        <f>COUNTA(D25:BJ25)</f>
        <v>33</v>
      </c>
      <c r="BL25" s="58">
        <f>SUM(D25:BJ25)</f>
        <v>4347</v>
      </c>
      <c r="BM25" s="123">
        <f>BL25/BK25</f>
        <v>131.72727272727272</v>
      </c>
      <c r="BN25" s="124">
        <f>MAX(D25:BJ25)</f>
        <v>179</v>
      </c>
      <c r="BO25" s="125">
        <f>MIN(D25:BJ25)</f>
        <v>93</v>
      </c>
    </row>
    <row r="26" spans="1:68" ht="14.25">
      <c r="A26" s="47">
        <v>24</v>
      </c>
      <c r="B26" s="59" t="s">
        <v>73</v>
      </c>
      <c r="C26" s="56" t="s">
        <v>68</v>
      </c>
      <c r="D26" s="57">
        <v>132</v>
      </c>
      <c r="E26" s="57">
        <v>120</v>
      </c>
      <c r="F26" s="57"/>
      <c r="G26" s="57"/>
      <c r="H26" s="57"/>
      <c r="I26" s="57"/>
      <c r="J26" s="132"/>
      <c r="K26" s="129"/>
      <c r="L26" s="57"/>
      <c r="M26" s="57"/>
      <c r="N26" s="57"/>
      <c r="O26" s="57">
        <v>108</v>
      </c>
      <c r="P26" s="57"/>
      <c r="Q26" s="132">
        <v>114</v>
      </c>
      <c r="R26" s="129">
        <v>114</v>
      </c>
      <c r="S26" s="57"/>
      <c r="T26" s="57"/>
      <c r="U26" s="57"/>
      <c r="V26" s="58"/>
      <c r="W26" s="58"/>
      <c r="X26" s="134"/>
      <c r="Y26" s="124"/>
      <c r="Z26" s="58"/>
      <c r="AA26" s="58"/>
      <c r="AB26" s="58"/>
      <c r="AC26" s="58">
        <v>116</v>
      </c>
      <c r="AD26" s="58">
        <v>116</v>
      </c>
      <c r="AE26" s="134">
        <v>158</v>
      </c>
      <c r="AF26" s="124">
        <v>159</v>
      </c>
      <c r="AG26" s="58">
        <v>156</v>
      </c>
      <c r="AH26" s="58">
        <v>146</v>
      </c>
      <c r="AI26" s="58">
        <v>134</v>
      </c>
      <c r="AJ26" s="58"/>
      <c r="AK26" s="58"/>
      <c r="AL26" s="134">
        <v>125</v>
      </c>
      <c r="AM26" s="124"/>
      <c r="AN26" s="58"/>
      <c r="AO26" s="58"/>
      <c r="AP26" s="58"/>
      <c r="AQ26" s="58"/>
      <c r="AR26" s="58"/>
      <c r="AS26" s="134"/>
      <c r="AT26" s="124"/>
      <c r="AU26" s="124">
        <v>129</v>
      </c>
      <c r="AV26" s="124">
        <v>134</v>
      </c>
      <c r="AW26" s="124">
        <v>127</v>
      </c>
      <c r="AX26" s="124">
        <v>142</v>
      </c>
      <c r="AY26" s="58"/>
      <c r="AZ26" s="258"/>
      <c r="BA26" s="124">
        <v>122</v>
      </c>
      <c r="BB26" s="124">
        <v>150</v>
      </c>
      <c r="BC26" s="124">
        <v>130</v>
      </c>
      <c r="BD26" s="124">
        <v>112</v>
      </c>
      <c r="BE26" s="124"/>
      <c r="BF26" s="124"/>
      <c r="BG26" s="134"/>
      <c r="BH26" s="124"/>
      <c r="BI26" s="58"/>
      <c r="BJ26" s="58"/>
      <c r="BK26" s="122">
        <f>COUNTA(D26:BJ26)</f>
        <v>21</v>
      </c>
      <c r="BL26" s="58">
        <f>SUM(D26:BJ26)</f>
        <v>2744</v>
      </c>
      <c r="BM26" s="123">
        <f>BL26/BK26</f>
        <v>130.66666666666666</v>
      </c>
      <c r="BN26" s="124">
        <f>MAX(D26:BJ26)</f>
        <v>159</v>
      </c>
      <c r="BO26" s="125">
        <f>MIN(D26:BJ26)</f>
        <v>108</v>
      </c>
    </row>
    <row r="27" spans="1:68" ht="14.25">
      <c r="A27" s="47">
        <v>25</v>
      </c>
      <c r="B27" s="127" t="s">
        <v>62</v>
      </c>
      <c r="C27" s="56" t="s">
        <v>61</v>
      </c>
      <c r="D27" s="57">
        <v>139</v>
      </c>
      <c r="E27" s="57"/>
      <c r="F27" s="57">
        <v>121</v>
      </c>
      <c r="G27" s="57">
        <v>126</v>
      </c>
      <c r="H27" s="57">
        <v>124</v>
      </c>
      <c r="I27" s="57"/>
      <c r="J27" s="132">
        <v>102</v>
      </c>
      <c r="K27" s="129">
        <v>179</v>
      </c>
      <c r="L27" s="57"/>
      <c r="M27" s="57">
        <v>120</v>
      </c>
      <c r="N27" s="57">
        <v>133</v>
      </c>
      <c r="O27" s="57">
        <v>159</v>
      </c>
      <c r="P27" s="57">
        <v>130</v>
      </c>
      <c r="Q27" s="132">
        <v>129</v>
      </c>
      <c r="R27" s="129">
        <v>116</v>
      </c>
      <c r="S27" s="57">
        <v>136</v>
      </c>
      <c r="T27" s="57">
        <v>110</v>
      </c>
      <c r="U27" s="57">
        <v>145</v>
      </c>
      <c r="V27" s="58">
        <v>121</v>
      </c>
      <c r="W27" s="58">
        <v>128</v>
      </c>
      <c r="X27" s="134">
        <v>155</v>
      </c>
      <c r="Y27" s="124">
        <v>148</v>
      </c>
      <c r="Z27" s="58">
        <v>129</v>
      </c>
      <c r="AA27" s="58">
        <v>130</v>
      </c>
      <c r="AB27" s="58">
        <v>146</v>
      </c>
      <c r="AC27" s="58">
        <v>136</v>
      </c>
      <c r="AD27" s="58">
        <v>135</v>
      </c>
      <c r="AE27" s="134">
        <v>125</v>
      </c>
      <c r="AF27" s="124">
        <v>137</v>
      </c>
      <c r="AG27" s="58">
        <v>106</v>
      </c>
      <c r="AH27" s="58">
        <v>115</v>
      </c>
      <c r="AI27" s="58">
        <v>127</v>
      </c>
      <c r="AJ27" s="58">
        <v>134</v>
      </c>
      <c r="AK27" s="58">
        <v>110</v>
      </c>
      <c r="AL27" s="134">
        <v>116</v>
      </c>
      <c r="AM27" s="124">
        <v>149</v>
      </c>
      <c r="AN27" s="58"/>
      <c r="AO27" s="58">
        <v>127</v>
      </c>
      <c r="AP27" s="58">
        <v>120</v>
      </c>
      <c r="AQ27" s="58"/>
      <c r="AR27" s="58">
        <v>120</v>
      </c>
      <c r="AS27" s="134">
        <v>150</v>
      </c>
      <c r="AT27" s="124">
        <v>130</v>
      </c>
      <c r="AU27" s="124">
        <v>98</v>
      </c>
      <c r="AV27" s="124">
        <v>106</v>
      </c>
      <c r="AW27" s="124">
        <v>110</v>
      </c>
      <c r="AX27" s="124">
        <v>147</v>
      </c>
      <c r="AY27" s="58">
        <v>169</v>
      </c>
      <c r="AZ27" s="258">
        <v>116</v>
      </c>
      <c r="BA27" s="124">
        <v>134</v>
      </c>
      <c r="BB27" s="124">
        <v>147</v>
      </c>
      <c r="BC27" s="124">
        <v>129</v>
      </c>
      <c r="BD27" s="124">
        <v>132</v>
      </c>
      <c r="BE27" s="124"/>
      <c r="BF27" s="124"/>
      <c r="BG27" s="134"/>
      <c r="BH27" s="124"/>
      <c r="BI27" s="58"/>
      <c r="BJ27" s="58"/>
      <c r="BK27" s="122">
        <f>COUNTA(D27:BJ27)</f>
        <v>48</v>
      </c>
      <c r="BL27" s="58">
        <f>SUM(D27:BJ27)</f>
        <v>6251</v>
      </c>
      <c r="BM27" s="123">
        <f>BL27/BK27</f>
        <v>130.22916666666666</v>
      </c>
      <c r="BN27" s="124">
        <f>MAX(D27:BJ27)</f>
        <v>179</v>
      </c>
      <c r="BO27" s="125">
        <f>MIN(D27:BJ27)</f>
        <v>98</v>
      </c>
      <c r="BP27" s="75"/>
    </row>
    <row r="28" spans="1:68" ht="14.25">
      <c r="A28" s="47">
        <v>26</v>
      </c>
      <c r="B28" s="127" t="s">
        <v>54</v>
      </c>
      <c r="C28" s="56" t="s">
        <v>57</v>
      </c>
      <c r="D28" s="57"/>
      <c r="E28" s="57">
        <v>117</v>
      </c>
      <c r="F28" s="57">
        <v>143</v>
      </c>
      <c r="G28" s="57"/>
      <c r="H28" s="57">
        <v>90</v>
      </c>
      <c r="I28" s="57"/>
      <c r="J28" s="134"/>
      <c r="K28" s="129">
        <v>114</v>
      </c>
      <c r="L28" s="57">
        <v>148</v>
      </c>
      <c r="M28" s="57"/>
      <c r="N28" s="57">
        <v>134</v>
      </c>
      <c r="O28" s="57"/>
      <c r="P28" s="57"/>
      <c r="Q28" s="132">
        <v>126</v>
      </c>
      <c r="R28" s="129">
        <v>146</v>
      </c>
      <c r="S28" s="57">
        <v>96</v>
      </c>
      <c r="T28" s="57">
        <v>126</v>
      </c>
      <c r="U28" s="57"/>
      <c r="V28" s="58"/>
      <c r="W28" s="58">
        <v>126</v>
      </c>
      <c r="X28" s="134"/>
      <c r="Y28" s="124">
        <v>120</v>
      </c>
      <c r="Z28" s="58">
        <v>139</v>
      </c>
      <c r="AA28" s="58"/>
      <c r="AB28" s="58"/>
      <c r="AC28" s="58"/>
      <c r="AD28" s="58">
        <v>142</v>
      </c>
      <c r="AE28" s="134">
        <v>170</v>
      </c>
      <c r="AF28" s="124"/>
      <c r="AG28" s="58">
        <v>120</v>
      </c>
      <c r="AH28" s="58"/>
      <c r="AI28" s="58">
        <v>123</v>
      </c>
      <c r="AJ28" s="58"/>
      <c r="AK28" s="58">
        <v>125</v>
      </c>
      <c r="AL28" s="134"/>
      <c r="AM28" s="124"/>
      <c r="AN28" s="58">
        <v>145</v>
      </c>
      <c r="AO28" s="58">
        <v>110</v>
      </c>
      <c r="AP28" s="58">
        <v>142</v>
      </c>
      <c r="AQ28" s="58"/>
      <c r="AR28" s="58"/>
      <c r="AS28" s="134"/>
      <c r="AT28" s="124"/>
      <c r="AU28" s="124">
        <v>143</v>
      </c>
      <c r="AV28" s="124">
        <v>123</v>
      </c>
      <c r="AW28" s="124"/>
      <c r="AX28" s="124">
        <v>107</v>
      </c>
      <c r="AY28" s="58"/>
      <c r="AZ28" s="258"/>
      <c r="BA28" s="124">
        <v>165</v>
      </c>
      <c r="BB28" s="124">
        <v>127</v>
      </c>
      <c r="BC28" s="124">
        <v>125</v>
      </c>
      <c r="BD28" s="124"/>
      <c r="BE28" s="124"/>
      <c r="BF28" s="124"/>
      <c r="BG28" s="134"/>
      <c r="BH28" s="124"/>
      <c r="BI28" s="58"/>
      <c r="BJ28" s="58"/>
      <c r="BK28" s="122">
        <f>COUNTA(D28:BJ28)</f>
        <v>27</v>
      </c>
      <c r="BL28" s="58">
        <f>SUM(D28:BJ28)</f>
        <v>3492</v>
      </c>
      <c r="BM28" s="123">
        <f>BL28/BK28</f>
        <v>129.33333333333334</v>
      </c>
      <c r="BN28" s="124">
        <f>MAX(D28:BJ28)</f>
        <v>170</v>
      </c>
      <c r="BO28" s="125">
        <f>MIN(D28:BJ28)</f>
        <v>90</v>
      </c>
    </row>
    <row r="29" spans="1:68" ht="14.25">
      <c r="A29" s="47">
        <v>27</v>
      </c>
      <c r="B29" s="59" t="s">
        <v>143</v>
      </c>
      <c r="C29" s="56" t="s">
        <v>88</v>
      </c>
      <c r="D29" s="57">
        <v>124</v>
      </c>
      <c r="E29" s="57"/>
      <c r="F29" s="57">
        <v>108</v>
      </c>
      <c r="G29" s="57">
        <v>101</v>
      </c>
      <c r="H29" s="57">
        <v>127</v>
      </c>
      <c r="I29" s="57"/>
      <c r="J29" s="132"/>
      <c r="K29" s="129">
        <v>127</v>
      </c>
      <c r="L29" s="57">
        <v>114</v>
      </c>
      <c r="M29" s="57">
        <v>115</v>
      </c>
      <c r="N29" s="57">
        <v>136</v>
      </c>
      <c r="O29" s="57">
        <v>114</v>
      </c>
      <c r="P29" s="57">
        <v>118</v>
      </c>
      <c r="Q29" s="132">
        <v>121</v>
      </c>
      <c r="R29" s="129"/>
      <c r="S29" s="57">
        <v>114</v>
      </c>
      <c r="T29" s="57">
        <v>152</v>
      </c>
      <c r="U29" s="57">
        <v>123</v>
      </c>
      <c r="V29" s="58">
        <v>151</v>
      </c>
      <c r="W29" s="58">
        <v>142</v>
      </c>
      <c r="X29" s="134"/>
      <c r="Y29" s="124">
        <v>121</v>
      </c>
      <c r="Z29" s="58">
        <v>154</v>
      </c>
      <c r="AA29" s="58">
        <v>133</v>
      </c>
      <c r="AB29" s="58">
        <v>145</v>
      </c>
      <c r="AC29" s="58">
        <v>147</v>
      </c>
      <c r="AD29" s="58">
        <v>104</v>
      </c>
      <c r="AE29" s="134"/>
      <c r="AF29" s="124"/>
      <c r="AG29" s="58">
        <v>123</v>
      </c>
      <c r="AH29" s="58">
        <v>148</v>
      </c>
      <c r="AI29" s="58">
        <v>107</v>
      </c>
      <c r="AJ29" s="58">
        <v>157</v>
      </c>
      <c r="AK29" s="58"/>
      <c r="AL29" s="134">
        <v>99</v>
      </c>
      <c r="AM29" s="124">
        <v>135</v>
      </c>
      <c r="AN29" s="58">
        <v>157</v>
      </c>
      <c r="AO29" s="58">
        <v>146</v>
      </c>
      <c r="AP29" s="58">
        <v>123</v>
      </c>
      <c r="AQ29" s="58">
        <v>161</v>
      </c>
      <c r="AR29" s="58">
        <v>153</v>
      </c>
      <c r="AS29" s="134"/>
      <c r="AT29" s="124">
        <v>124</v>
      </c>
      <c r="AU29" s="124">
        <v>105</v>
      </c>
      <c r="AV29" s="124"/>
      <c r="AW29" s="124">
        <v>123</v>
      </c>
      <c r="AX29" s="124">
        <v>149</v>
      </c>
      <c r="AY29" s="58">
        <v>116</v>
      </c>
      <c r="AZ29" s="258">
        <v>116</v>
      </c>
      <c r="BA29" s="124">
        <v>126</v>
      </c>
      <c r="BB29" s="124"/>
      <c r="BC29" s="124">
        <v>112</v>
      </c>
      <c r="BD29" s="124">
        <v>131</v>
      </c>
      <c r="BE29" s="124">
        <v>126</v>
      </c>
      <c r="BF29" s="124"/>
      <c r="BG29" s="134"/>
      <c r="BH29" s="124"/>
      <c r="BI29" s="58"/>
      <c r="BJ29" s="58"/>
      <c r="BK29" s="122">
        <f>COUNTA(D29:BJ29)</f>
        <v>43</v>
      </c>
      <c r="BL29" s="58">
        <f>SUM(D29:BJ29)</f>
        <v>5528</v>
      </c>
      <c r="BM29" s="123">
        <f>BL29/BK29</f>
        <v>128.55813953488371</v>
      </c>
      <c r="BN29" s="124">
        <f>MAX(D29:BJ29)</f>
        <v>161</v>
      </c>
      <c r="BO29" s="125">
        <f>MIN(D29:BJ29)</f>
        <v>99</v>
      </c>
    </row>
    <row r="30" spans="1:68" ht="14.25">
      <c r="A30" s="47">
        <v>28</v>
      </c>
      <c r="B30" s="159" t="s">
        <v>141</v>
      </c>
      <c r="C30" s="56" t="s">
        <v>11</v>
      </c>
      <c r="D30" s="57">
        <v>158</v>
      </c>
      <c r="E30" s="57">
        <v>121</v>
      </c>
      <c r="F30" s="57">
        <v>124</v>
      </c>
      <c r="G30" s="57">
        <v>127</v>
      </c>
      <c r="H30" s="57">
        <v>119</v>
      </c>
      <c r="I30" s="57">
        <v>101</v>
      </c>
      <c r="J30" s="132">
        <v>125</v>
      </c>
      <c r="K30" s="129"/>
      <c r="L30" s="57">
        <v>116</v>
      </c>
      <c r="M30" s="57">
        <v>127</v>
      </c>
      <c r="N30" s="57"/>
      <c r="O30" s="57">
        <v>114</v>
      </c>
      <c r="P30" s="57">
        <v>117</v>
      </c>
      <c r="Q30" s="132">
        <v>152</v>
      </c>
      <c r="R30" s="129">
        <v>88</v>
      </c>
      <c r="S30" s="57"/>
      <c r="T30" s="57">
        <v>91</v>
      </c>
      <c r="U30" s="57">
        <v>151</v>
      </c>
      <c r="V30" s="58">
        <v>132</v>
      </c>
      <c r="W30" s="58">
        <v>142</v>
      </c>
      <c r="X30" s="134">
        <v>132</v>
      </c>
      <c r="Y30" s="124">
        <v>89</v>
      </c>
      <c r="Z30" s="58">
        <v>103</v>
      </c>
      <c r="AA30" s="58">
        <v>154</v>
      </c>
      <c r="AB30" s="126">
        <v>175</v>
      </c>
      <c r="AC30" s="58">
        <v>111</v>
      </c>
      <c r="AD30" s="58">
        <v>124</v>
      </c>
      <c r="AE30" s="134">
        <v>111</v>
      </c>
      <c r="AF30" s="124">
        <v>125</v>
      </c>
      <c r="AG30" s="58">
        <v>97</v>
      </c>
      <c r="AH30" s="58">
        <v>122</v>
      </c>
      <c r="AI30" s="58">
        <v>96</v>
      </c>
      <c r="AJ30" s="58"/>
      <c r="AK30" s="58">
        <v>169</v>
      </c>
      <c r="AL30" s="134">
        <v>118</v>
      </c>
      <c r="AM30" s="124">
        <v>127</v>
      </c>
      <c r="AN30" s="58">
        <v>131</v>
      </c>
      <c r="AO30" s="58">
        <v>126</v>
      </c>
      <c r="AP30" s="58">
        <v>91</v>
      </c>
      <c r="AQ30" s="58">
        <v>121</v>
      </c>
      <c r="AR30" s="58">
        <v>98</v>
      </c>
      <c r="AS30" s="134">
        <v>116</v>
      </c>
      <c r="AT30" s="124">
        <v>167</v>
      </c>
      <c r="AU30" s="124">
        <v>125</v>
      </c>
      <c r="AV30" s="124">
        <v>127</v>
      </c>
      <c r="AW30" s="124">
        <v>141</v>
      </c>
      <c r="AX30" s="124">
        <v>128</v>
      </c>
      <c r="AY30" s="58">
        <v>153</v>
      </c>
      <c r="AZ30" s="258"/>
      <c r="BA30" s="124">
        <v>130</v>
      </c>
      <c r="BB30" s="124">
        <v>127</v>
      </c>
      <c r="BC30" s="124">
        <v>122</v>
      </c>
      <c r="BD30" s="124">
        <v>132</v>
      </c>
      <c r="BE30" s="124"/>
      <c r="BF30" s="124"/>
      <c r="BG30" s="134"/>
      <c r="BH30" s="124"/>
      <c r="BI30" s="58"/>
      <c r="BJ30" s="58"/>
      <c r="BK30" s="122">
        <f>COUNTA(D30:BJ30)</f>
        <v>48</v>
      </c>
      <c r="BL30" s="58">
        <f>SUM(D30:BJ30)</f>
        <v>5993</v>
      </c>
      <c r="BM30" s="123">
        <f>BL30/BK30</f>
        <v>124.85416666666667</v>
      </c>
      <c r="BN30" s="124">
        <f>MAX(D30:BJ30)</f>
        <v>175</v>
      </c>
      <c r="BO30" s="125">
        <f>MIN(D30:BJ30)</f>
        <v>88</v>
      </c>
    </row>
    <row r="31" spans="1:68" ht="14.25">
      <c r="A31" s="47">
        <v>29</v>
      </c>
      <c r="B31" s="59" t="s">
        <v>63</v>
      </c>
      <c r="C31" s="56" t="s">
        <v>61</v>
      </c>
      <c r="D31" s="57"/>
      <c r="E31" s="57"/>
      <c r="F31" s="57"/>
      <c r="G31" s="57"/>
      <c r="H31" s="57"/>
      <c r="I31" s="57">
        <v>100</v>
      </c>
      <c r="J31" s="132"/>
      <c r="K31" s="129">
        <v>129</v>
      </c>
      <c r="L31" s="57">
        <v>143</v>
      </c>
      <c r="M31" s="57"/>
      <c r="N31" s="57"/>
      <c r="O31" s="57"/>
      <c r="P31" s="57"/>
      <c r="Q31" s="132"/>
      <c r="R31" s="129"/>
      <c r="S31" s="57"/>
      <c r="T31" s="57"/>
      <c r="U31" s="57"/>
      <c r="V31" s="58"/>
      <c r="W31" s="58"/>
      <c r="X31" s="134"/>
      <c r="Y31" s="124"/>
      <c r="Z31" s="58"/>
      <c r="AA31" s="58"/>
      <c r="AB31" s="58"/>
      <c r="AC31" s="58"/>
      <c r="AD31" s="58"/>
      <c r="AE31" s="134"/>
      <c r="AF31" s="124"/>
      <c r="AG31" s="58"/>
      <c r="AH31" s="58"/>
      <c r="AI31" s="58"/>
      <c r="AJ31" s="58"/>
      <c r="AK31" s="58"/>
      <c r="AL31" s="134"/>
      <c r="AM31" s="124"/>
      <c r="AN31" s="58"/>
      <c r="AO31" s="58"/>
      <c r="AP31" s="58"/>
      <c r="AQ31" s="58"/>
      <c r="AR31" s="58"/>
      <c r="AS31" s="134"/>
      <c r="AT31" s="124"/>
      <c r="AU31" s="124"/>
      <c r="AV31" s="124"/>
      <c r="AW31" s="124"/>
      <c r="AX31" s="124"/>
      <c r="AY31" s="58"/>
      <c r="AZ31" s="258"/>
      <c r="BA31" s="124"/>
      <c r="BB31" s="124"/>
      <c r="BC31" s="124"/>
      <c r="BD31" s="124"/>
      <c r="BE31" s="124"/>
      <c r="BF31" s="124"/>
      <c r="BG31" s="134"/>
      <c r="BH31" s="124"/>
      <c r="BI31" s="58"/>
      <c r="BJ31" s="58"/>
      <c r="BK31" s="122">
        <f>COUNTA(D31:BJ31)</f>
        <v>3</v>
      </c>
      <c r="BL31" s="58">
        <f>SUM(D31:BJ31)</f>
        <v>372</v>
      </c>
      <c r="BM31" s="123">
        <f>BL31/BK31</f>
        <v>124</v>
      </c>
      <c r="BN31" s="124">
        <f>MAX(D31:BJ31)</f>
        <v>143</v>
      </c>
      <c r="BO31" s="125">
        <f>MIN(D31:BJ31)</f>
        <v>100</v>
      </c>
    </row>
    <row r="32" spans="1:68" ht="14.25">
      <c r="A32" s="47">
        <v>30</v>
      </c>
      <c r="B32" s="59" t="s">
        <v>301</v>
      </c>
      <c r="C32" s="56" t="s">
        <v>6</v>
      </c>
      <c r="D32" s="57"/>
      <c r="E32" s="57"/>
      <c r="F32" s="57"/>
      <c r="G32" s="57"/>
      <c r="H32" s="57"/>
      <c r="I32" s="57"/>
      <c r="J32" s="132"/>
      <c r="K32" s="129"/>
      <c r="L32" s="57"/>
      <c r="M32" s="57"/>
      <c r="N32" s="57"/>
      <c r="O32" s="57"/>
      <c r="P32" s="57"/>
      <c r="Q32" s="132"/>
      <c r="R32" s="129"/>
      <c r="S32" s="57"/>
      <c r="T32" s="57"/>
      <c r="U32" s="57"/>
      <c r="V32" s="58"/>
      <c r="W32" s="58"/>
      <c r="X32" s="134"/>
      <c r="Y32" s="124"/>
      <c r="Z32" s="58"/>
      <c r="AA32" s="58"/>
      <c r="AB32" s="126"/>
      <c r="AC32" s="58"/>
      <c r="AD32" s="58"/>
      <c r="AE32" s="134"/>
      <c r="AF32" s="124"/>
      <c r="AG32" s="58"/>
      <c r="AH32" s="58">
        <v>136</v>
      </c>
      <c r="AI32" s="58"/>
      <c r="AJ32" s="58">
        <v>86</v>
      </c>
      <c r="AK32" s="58"/>
      <c r="AL32" s="134"/>
      <c r="AM32" s="124">
        <v>128</v>
      </c>
      <c r="AN32" s="58">
        <v>133</v>
      </c>
      <c r="AO32" s="58">
        <v>116</v>
      </c>
      <c r="AP32" s="58"/>
      <c r="AQ32" s="58"/>
      <c r="AR32" s="58"/>
      <c r="AS32" s="134">
        <v>128</v>
      </c>
      <c r="AT32" s="124">
        <v>139</v>
      </c>
      <c r="AU32" s="124">
        <v>123</v>
      </c>
      <c r="AV32" s="124"/>
      <c r="AW32" s="124">
        <v>101</v>
      </c>
      <c r="AX32" s="124">
        <v>116</v>
      </c>
      <c r="AY32" s="58">
        <v>127</v>
      </c>
      <c r="AZ32" s="258">
        <v>115</v>
      </c>
      <c r="BA32" s="124">
        <v>138</v>
      </c>
      <c r="BB32" s="124"/>
      <c r="BC32" s="124"/>
      <c r="BD32" s="124"/>
      <c r="BE32" s="124"/>
      <c r="BF32" s="124"/>
      <c r="BG32" s="134"/>
      <c r="BH32" s="124"/>
      <c r="BI32" s="58"/>
      <c r="BJ32" s="58"/>
      <c r="BK32" s="122">
        <f>COUNTA(D32:BJ32)</f>
        <v>13</v>
      </c>
      <c r="BL32" s="58">
        <f>SUM(D32:BJ32)</f>
        <v>1586</v>
      </c>
      <c r="BM32" s="123">
        <f>BL32/BK32</f>
        <v>122</v>
      </c>
      <c r="BN32" s="124">
        <f>MAX(D32:BJ32)</f>
        <v>139</v>
      </c>
      <c r="BO32" s="125">
        <f>MIN(D32:BJ32)</f>
        <v>86</v>
      </c>
    </row>
    <row r="33" spans="1:67" ht="14.25">
      <c r="A33" s="47">
        <v>32</v>
      </c>
      <c r="B33" s="59" t="s">
        <v>51</v>
      </c>
      <c r="C33" s="56" t="s">
        <v>6</v>
      </c>
      <c r="D33" s="57">
        <v>118</v>
      </c>
      <c r="E33" s="57">
        <v>110</v>
      </c>
      <c r="F33" s="57">
        <v>112</v>
      </c>
      <c r="G33" s="57">
        <v>118</v>
      </c>
      <c r="H33" s="57"/>
      <c r="I33" s="57"/>
      <c r="J33" s="132">
        <v>130</v>
      </c>
      <c r="K33" s="129">
        <v>134</v>
      </c>
      <c r="L33" s="57">
        <v>148</v>
      </c>
      <c r="M33" s="57"/>
      <c r="N33" s="57"/>
      <c r="O33" s="57">
        <v>107</v>
      </c>
      <c r="P33" s="57">
        <v>108</v>
      </c>
      <c r="Q33" s="132"/>
      <c r="R33" s="129"/>
      <c r="S33" s="57">
        <v>137</v>
      </c>
      <c r="T33" s="57">
        <v>119</v>
      </c>
      <c r="U33" s="57">
        <v>93</v>
      </c>
      <c r="V33" s="58">
        <v>148</v>
      </c>
      <c r="W33" s="58">
        <v>147</v>
      </c>
      <c r="X33" s="134">
        <v>120</v>
      </c>
      <c r="Y33" s="124"/>
      <c r="Z33" s="58"/>
      <c r="AA33" s="58">
        <v>117</v>
      </c>
      <c r="AB33" s="58"/>
      <c r="AC33" s="58"/>
      <c r="AD33" s="58"/>
      <c r="AE33" s="134">
        <v>117</v>
      </c>
      <c r="AF33" s="124">
        <v>112</v>
      </c>
      <c r="AG33" s="58">
        <v>121</v>
      </c>
      <c r="AH33" s="58"/>
      <c r="AI33" s="58">
        <v>112</v>
      </c>
      <c r="AJ33" s="58"/>
      <c r="AK33" s="58">
        <v>124</v>
      </c>
      <c r="AL33" s="134">
        <v>110</v>
      </c>
      <c r="AM33" s="124">
        <v>108</v>
      </c>
      <c r="AN33" s="58">
        <v>103</v>
      </c>
      <c r="AO33" s="58"/>
      <c r="AP33" s="58"/>
      <c r="AQ33" s="58"/>
      <c r="AR33" s="58"/>
      <c r="AS33" s="134">
        <v>119</v>
      </c>
      <c r="AT33" s="124">
        <v>125</v>
      </c>
      <c r="AU33" s="124">
        <v>105</v>
      </c>
      <c r="AV33" s="124"/>
      <c r="AW33" s="124"/>
      <c r="AX33" s="124"/>
      <c r="AY33" s="58">
        <v>145</v>
      </c>
      <c r="AZ33" s="258">
        <v>146</v>
      </c>
      <c r="BA33" s="124"/>
      <c r="BB33" s="124">
        <v>117</v>
      </c>
      <c r="BC33" s="124">
        <v>128</v>
      </c>
      <c r="BD33" s="124">
        <v>121</v>
      </c>
      <c r="BE33" s="124"/>
      <c r="BF33" s="124"/>
      <c r="BG33" s="134"/>
      <c r="BH33" s="124"/>
      <c r="BI33" s="58"/>
      <c r="BJ33" s="58"/>
      <c r="BK33" s="122">
        <f>COUNTA(D33:BJ33)</f>
        <v>32</v>
      </c>
      <c r="BL33" s="58">
        <f>SUM(D33:BJ33)</f>
        <v>3879</v>
      </c>
      <c r="BM33" s="123">
        <f>BL33/BK33</f>
        <v>121.21875</v>
      </c>
      <c r="BN33" s="124">
        <f>MAX(D33:BJ33)</f>
        <v>148</v>
      </c>
      <c r="BO33" s="125">
        <f>MIN(D33:BJ33)</f>
        <v>93</v>
      </c>
    </row>
    <row r="34" spans="1:67" ht="14.25">
      <c r="A34" s="47">
        <v>33</v>
      </c>
      <c r="B34" s="127" t="s">
        <v>153</v>
      </c>
      <c r="C34" s="56" t="s">
        <v>11</v>
      </c>
      <c r="D34" s="57"/>
      <c r="E34" s="57"/>
      <c r="F34" s="57"/>
      <c r="G34" s="57"/>
      <c r="H34" s="57">
        <v>116</v>
      </c>
      <c r="I34" s="57">
        <v>91</v>
      </c>
      <c r="J34" s="132"/>
      <c r="K34" s="129">
        <v>111</v>
      </c>
      <c r="L34" s="57">
        <v>142</v>
      </c>
      <c r="M34" s="57"/>
      <c r="N34" s="57">
        <v>127</v>
      </c>
      <c r="O34" s="57">
        <v>98</v>
      </c>
      <c r="P34" s="57">
        <v>90</v>
      </c>
      <c r="Q34" s="132"/>
      <c r="R34" s="129">
        <v>104</v>
      </c>
      <c r="S34" s="57">
        <v>115</v>
      </c>
      <c r="T34" s="57">
        <v>78</v>
      </c>
      <c r="U34" s="57">
        <v>139</v>
      </c>
      <c r="V34" s="58">
        <v>123</v>
      </c>
      <c r="W34" s="58">
        <v>127</v>
      </c>
      <c r="X34" s="134">
        <v>141</v>
      </c>
      <c r="Y34" s="124">
        <v>133</v>
      </c>
      <c r="Z34" s="58">
        <v>100</v>
      </c>
      <c r="AA34" s="58">
        <v>119</v>
      </c>
      <c r="AB34" s="58">
        <v>162</v>
      </c>
      <c r="AC34" s="58">
        <v>113</v>
      </c>
      <c r="AD34" s="58">
        <v>109</v>
      </c>
      <c r="AE34" s="134">
        <v>101</v>
      </c>
      <c r="AF34" s="124">
        <v>167</v>
      </c>
      <c r="AG34" s="58">
        <v>146</v>
      </c>
      <c r="AH34" s="58"/>
      <c r="AI34" s="58">
        <v>112</v>
      </c>
      <c r="AJ34" s="58">
        <v>117</v>
      </c>
      <c r="AK34" s="58">
        <v>128</v>
      </c>
      <c r="AL34" s="134">
        <v>103</v>
      </c>
      <c r="AM34" s="124">
        <v>98</v>
      </c>
      <c r="AN34" s="58">
        <v>104</v>
      </c>
      <c r="AO34" s="58">
        <v>147</v>
      </c>
      <c r="AP34" s="58">
        <v>102</v>
      </c>
      <c r="AQ34" s="58">
        <v>105</v>
      </c>
      <c r="AR34" s="58">
        <v>101</v>
      </c>
      <c r="AS34" s="134">
        <v>157</v>
      </c>
      <c r="AT34" s="124">
        <v>81</v>
      </c>
      <c r="AU34" s="124"/>
      <c r="AV34" s="124">
        <v>166</v>
      </c>
      <c r="AW34" s="124">
        <v>142</v>
      </c>
      <c r="AX34" s="124"/>
      <c r="AY34" s="58">
        <v>116</v>
      </c>
      <c r="AZ34" s="258">
        <v>127</v>
      </c>
      <c r="BA34" s="124">
        <v>120</v>
      </c>
      <c r="BB34" s="124">
        <v>109</v>
      </c>
      <c r="BC34" s="124">
        <v>131</v>
      </c>
      <c r="BD34" s="124">
        <v>122</v>
      </c>
      <c r="BE34" s="124"/>
      <c r="BF34" s="124"/>
      <c r="BG34" s="134"/>
      <c r="BH34" s="124"/>
      <c r="BI34" s="58"/>
      <c r="BJ34" s="58"/>
      <c r="BK34" s="122">
        <f>COUNTA(D34:BJ34)</f>
        <v>43</v>
      </c>
      <c r="BL34" s="58">
        <f>SUM(D34:BJ34)</f>
        <v>5140</v>
      </c>
      <c r="BM34" s="123">
        <f>BL34/BK34</f>
        <v>119.53488372093024</v>
      </c>
      <c r="BN34" s="124">
        <f>MAX(D34:BJ34)</f>
        <v>167</v>
      </c>
      <c r="BO34" s="125">
        <f>MIN(D34:BJ34)</f>
        <v>78</v>
      </c>
    </row>
    <row r="35" spans="1:67" ht="14.25">
      <c r="A35" s="47">
        <v>34</v>
      </c>
      <c r="B35" s="59" t="s">
        <v>149</v>
      </c>
      <c r="C35" s="56" t="s">
        <v>61</v>
      </c>
      <c r="D35" s="57"/>
      <c r="E35" s="57">
        <v>134</v>
      </c>
      <c r="F35" s="57">
        <v>104</v>
      </c>
      <c r="G35" s="57">
        <v>139</v>
      </c>
      <c r="H35" s="57">
        <v>127</v>
      </c>
      <c r="I35" s="57">
        <v>131</v>
      </c>
      <c r="J35" s="132"/>
      <c r="K35" s="129"/>
      <c r="L35" s="57">
        <v>144</v>
      </c>
      <c r="M35" s="57">
        <v>87</v>
      </c>
      <c r="N35" s="57"/>
      <c r="O35" s="57">
        <v>85</v>
      </c>
      <c r="P35" s="57"/>
      <c r="Q35" s="132"/>
      <c r="R35" s="129"/>
      <c r="S35" s="57"/>
      <c r="T35" s="57"/>
      <c r="U35" s="57"/>
      <c r="V35" s="58"/>
      <c r="W35" s="58"/>
      <c r="X35" s="134"/>
      <c r="Y35" s="124"/>
      <c r="Z35" s="58"/>
      <c r="AA35" s="58"/>
      <c r="AB35" s="58"/>
      <c r="AC35" s="58"/>
      <c r="AD35" s="58"/>
      <c r="AE35" s="134"/>
      <c r="AF35" s="124"/>
      <c r="AG35" s="58"/>
      <c r="AH35" s="58"/>
      <c r="AI35" s="58"/>
      <c r="AJ35" s="58"/>
      <c r="AK35" s="58"/>
      <c r="AL35" s="134"/>
      <c r="AM35" s="124"/>
      <c r="AN35" s="58"/>
      <c r="AO35" s="58"/>
      <c r="AP35" s="58"/>
      <c r="AQ35" s="58"/>
      <c r="AR35" s="58"/>
      <c r="AS35" s="134"/>
      <c r="AT35" s="124"/>
      <c r="AU35" s="124"/>
      <c r="AV35" s="124"/>
      <c r="AW35" s="124"/>
      <c r="AX35" s="124"/>
      <c r="AY35" s="58"/>
      <c r="AZ35" s="258"/>
      <c r="BA35" s="124"/>
      <c r="BB35" s="124"/>
      <c r="BC35" s="124"/>
      <c r="BD35" s="124"/>
      <c r="BE35" s="124"/>
      <c r="BF35" s="124"/>
      <c r="BG35" s="134"/>
      <c r="BH35" s="124"/>
      <c r="BI35" s="58"/>
      <c r="BJ35" s="58"/>
      <c r="BK35" s="122">
        <f>COUNTA(D35:BJ35)</f>
        <v>8</v>
      </c>
      <c r="BL35" s="58">
        <f>SUM(D35:BJ35)</f>
        <v>951</v>
      </c>
      <c r="BM35" s="123">
        <f>BL35/BK35</f>
        <v>118.875</v>
      </c>
      <c r="BN35" s="124">
        <f>MAX(D35:BJ35)</f>
        <v>144</v>
      </c>
      <c r="BO35" s="125">
        <f>MIN(D35:BJ35)</f>
        <v>85</v>
      </c>
    </row>
    <row r="36" spans="1:67" ht="14.25">
      <c r="A36" s="121">
        <v>35</v>
      </c>
      <c r="B36" s="48" t="s">
        <v>147</v>
      </c>
      <c r="C36" s="49" t="s">
        <v>88</v>
      </c>
      <c r="D36" s="50"/>
      <c r="E36" s="50"/>
      <c r="F36" s="50"/>
      <c r="G36" s="50"/>
      <c r="H36" s="50"/>
      <c r="I36" s="50"/>
      <c r="J36" s="133"/>
      <c r="K36" s="130"/>
      <c r="L36" s="50"/>
      <c r="M36" s="50"/>
      <c r="N36" s="50"/>
      <c r="O36" s="50"/>
      <c r="P36" s="50"/>
      <c r="Q36" s="133"/>
      <c r="R36" s="130"/>
      <c r="S36" s="50"/>
      <c r="T36" s="50"/>
      <c r="U36" s="50"/>
      <c r="V36" s="51"/>
      <c r="W36" s="51"/>
      <c r="X36" s="160"/>
      <c r="Y36" s="53"/>
      <c r="Z36" s="51"/>
      <c r="AA36" s="51"/>
      <c r="AB36" s="51">
        <v>127</v>
      </c>
      <c r="AC36" s="51">
        <v>109</v>
      </c>
      <c r="AD36" s="51">
        <v>119</v>
      </c>
      <c r="AE36" s="160"/>
      <c r="AF36" s="53"/>
      <c r="AG36" s="51"/>
      <c r="AH36" s="51"/>
      <c r="AI36" s="51"/>
      <c r="AJ36" s="51"/>
      <c r="AK36" s="51"/>
      <c r="AL36" s="160"/>
      <c r="AM36" s="53"/>
      <c r="AN36" s="51"/>
      <c r="AO36" s="51"/>
      <c r="AP36" s="51"/>
      <c r="AQ36" s="51"/>
      <c r="AR36" s="51"/>
      <c r="AS36" s="160"/>
      <c r="AT36" s="53"/>
      <c r="AU36" s="53"/>
      <c r="AV36" s="53"/>
      <c r="AW36" s="53"/>
      <c r="AX36" s="53"/>
      <c r="AY36" s="51"/>
      <c r="AZ36" s="256"/>
      <c r="BA36" s="53"/>
      <c r="BB36" s="53"/>
      <c r="BC36" s="53"/>
      <c r="BD36" s="53"/>
      <c r="BE36" s="53"/>
      <c r="BF36" s="53"/>
      <c r="BG36" s="160"/>
      <c r="BH36" s="53"/>
      <c r="BI36" s="51"/>
      <c r="BJ36" s="51"/>
      <c r="BK36" s="79">
        <f>COUNTA(D36:BJ36)</f>
        <v>3</v>
      </c>
      <c r="BL36" s="51">
        <f>SUM(D36:BJ36)</f>
        <v>355</v>
      </c>
      <c r="BM36" s="52">
        <f>BL36/BK36</f>
        <v>118.33333333333333</v>
      </c>
      <c r="BN36" s="53">
        <f>MAX(D36:BJ36)</f>
        <v>127</v>
      </c>
      <c r="BO36" s="54">
        <f>MIN(D36:BJ36)</f>
        <v>109</v>
      </c>
    </row>
    <row r="37" spans="1:67" ht="14.25">
      <c r="A37" s="47">
        <v>36</v>
      </c>
      <c r="B37" s="55" t="s">
        <v>151</v>
      </c>
      <c r="C37" s="49" t="s">
        <v>65</v>
      </c>
      <c r="D37" s="50">
        <v>122</v>
      </c>
      <c r="E37" s="50">
        <v>93</v>
      </c>
      <c r="F37" s="50">
        <v>95</v>
      </c>
      <c r="G37" s="50">
        <v>77</v>
      </c>
      <c r="H37" s="50">
        <v>137</v>
      </c>
      <c r="I37" s="50">
        <v>116</v>
      </c>
      <c r="J37" s="133">
        <v>158</v>
      </c>
      <c r="K37" s="130">
        <v>126</v>
      </c>
      <c r="L37" s="50">
        <v>171</v>
      </c>
      <c r="M37" s="50">
        <v>119</v>
      </c>
      <c r="N37" s="50">
        <v>92</v>
      </c>
      <c r="O37" s="50">
        <v>149</v>
      </c>
      <c r="P37" s="50">
        <v>103</v>
      </c>
      <c r="Q37" s="133">
        <v>105</v>
      </c>
      <c r="R37" s="130">
        <v>125</v>
      </c>
      <c r="S37" s="50">
        <v>103</v>
      </c>
      <c r="T37" s="50">
        <v>114</v>
      </c>
      <c r="U37" s="50">
        <v>130</v>
      </c>
      <c r="V37" s="51">
        <v>119</v>
      </c>
      <c r="W37" s="51">
        <v>142</v>
      </c>
      <c r="X37" s="160">
        <v>122</v>
      </c>
      <c r="Y37" s="53">
        <v>157</v>
      </c>
      <c r="Z37" s="51">
        <v>108</v>
      </c>
      <c r="AA37" s="51">
        <v>115</v>
      </c>
      <c r="AB37" s="51">
        <v>131</v>
      </c>
      <c r="AC37" s="51">
        <v>104</v>
      </c>
      <c r="AD37" s="51">
        <v>113</v>
      </c>
      <c r="AE37" s="160">
        <v>109</v>
      </c>
      <c r="AF37" s="53">
        <v>89</v>
      </c>
      <c r="AG37" s="51">
        <v>117</v>
      </c>
      <c r="AH37" s="51">
        <v>111</v>
      </c>
      <c r="AI37" s="51">
        <v>111</v>
      </c>
      <c r="AJ37" s="51">
        <v>99</v>
      </c>
      <c r="AK37" s="51">
        <v>119</v>
      </c>
      <c r="AL37" s="160">
        <v>118</v>
      </c>
      <c r="AM37" s="53">
        <v>104</v>
      </c>
      <c r="AN37" s="51">
        <v>135</v>
      </c>
      <c r="AO37" s="51">
        <v>90</v>
      </c>
      <c r="AP37" s="51">
        <v>148</v>
      </c>
      <c r="AQ37" s="51">
        <v>119</v>
      </c>
      <c r="AR37" s="51">
        <v>133</v>
      </c>
      <c r="AS37" s="160">
        <v>136</v>
      </c>
      <c r="AT37" s="53">
        <v>132</v>
      </c>
      <c r="AU37" s="53">
        <v>110</v>
      </c>
      <c r="AV37" s="53">
        <v>115</v>
      </c>
      <c r="AW37" s="53">
        <v>122</v>
      </c>
      <c r="AX37" s="53">
        <v>131</v>
      </c>
      <c r="AY37" s="51">
        <v>96</v>
      </c>
      <c r="AZ37" s="256">
        <v>87</v>
      </c>
      <c r="BA37" s="53">
        <v>124</v>
      </c>
      <c r="BB37" s="53">
        <v>123</v>
      </c>
      <c r="BC37" s="53">
        <v>103</v>
      </c>
      <c r="BD37" s="53">
        <v>93</v>
      </c>
      <c r="BE37" s="53"/>
      <c r="BF37" s="53"/>
      <c r="BG37" s="160"/>
      <c r="BH37" s="53"/>
      <c r="BI37" s="51"/>
      <c r="BJ37" s="51"/>
      <c r="BK37" s="79">
        <f>COUNTA(D37:BJ37)</f>
        <v>53</v>
      </c>
      <c r="BL37" s="51">
        <f>SUM(D37:BJ37)</f>
        <v>6220</v>
      </c>
      <c r="BM37" s="52">
        <f>BL37/BK37</f>
        <v>117.35849056603773</v>
      </c>
      <c r="BN37" s="53">
        <f>MAX(D37:BJ37)</f>
        <v>171</v>
      </c>
      <c r="BO37" s="54">
        <f>MIN(D37:BJ37)</f>
        <v>77</v>
      </c>
    </row>
    <row r="38" spans="1:67" ht="14.25">
      <c r="A38" s="47">
        <v>37</v>
      </c>
      <c r="B38" s="59" t="s">
        <v>331</v>
      </c>
      <c r="C38" s="56" t="s">
        <v>61</v>
      </c>
      <c r="D38" s="57"/>
      <c r="E38" s="57"/>
      <c r="F38" s="57"/>
      <c r="G38" s="57"/>
      <c r="H38" s="57"/>
      <c r="I38" s="57"/>
      <c r="J38" s="132"/>
      <c r="K38" s="129"/>
      <c r="L38" s="57"/>
      <c r="M38" s="57"/>
      <c r="N38" s="57"/>
      <c r="O38" s="57"/>
      <c r="P38" s="57"/>
      <c r="Q38" s="132"/>
      <c r="R38" s="129"/>
      <c r="S38" s="57"/>
      <c r="T38" s="57"/>
      <c r="U38" s="57"/>
      <c r="V38" s="58"/>
      <c r="W38" s="58"/>
      <c r="X38" s="134"/>
      <c r="Y38" s="124"/>
      <c r="Z38" s="58"/>
      <c r="AA38" s="58"/>
      <c r="AB38" s="58"/>
      <c r="AC38" s="58"/>
      <c r="AD38" s="58"/>
      <c r="AE38" s="134"/>
      <c r="AF38" s="124"/>
      <c r="AG38" s="58"/>
      <c r="AH38" s="58"/>
      <c r="AI38" s="58"/>
      <c r="AJ38" s="58"/>
      <c r="AK38" s="58"/>
      <c r="AL38" s="134"/>
      <c r="AM38" s="124">
        <v>110</v>
      </c>
      <c r="AN38" s="58">
        <v>108</v>
      </c>
      <c r="AO38" s="58">
        <v>151</v>
      </c>
      <c r="AP38" s="58">
        <v>92</v>
      </c>
      <c r="AQ38" s="58">
        <v>124</v>
      </c>
      <c r="AR38" s="58"/>
      <c r="AS38" s="134"/>
      <c r="AT38" s="124"/>
      <c r="AU38" s="124"/>
      <c r="AV38" s="124"/>
      <c r="AW38" s="124"/>
      <c r="AX38" s="124"/>
      <c r="AY38" s="58"/>
      <c r="AZ38" s="258"/>
      <c r="BA38" s="124"/>
      <c r="BB38" s="124"/>
      <c r="BC38" s="124"/>
      <c r="BD38" s="124"/>
      <c r="BE38" s="124"/>
      <c r="BF38" s="124"/>
      <c r="BG38" s="134"/>
      <c r="BH38" s="124"/>
      <c r="BI38" s="58"/>
      <c r="BJ38" s="58"/>
      <c r="BK38" s="79">
        <f>COUNTA(D38:BJ38)</f>
        <v>5</v>
      </c>
      <c r="BL38" s="51">
        <f>SUM(D38:BJ38)</f>
        <v>585</v>
      </c>
      <c r="BM38" s="52">
        <f>BL38/BK38</f>
        <v>117</v>
      </c>
      <c r="BN38" s="53">
        <f>MAX(D38:BJ38)</f>
        <v>151</v>
      </c>
      <c r="BO38" s="54">
        <f>MIN(D38:BJ38)</f>
        <v>92</v>
      </c>
    </row>
    <row r="39" spans="1:67" ht="14.25">
      <c r="A39" s="121">
        <v>38</v>
      </c>
      <c r="B39" s="59" t="s">
        <v>360</v>
      </c>
      <c r="C39" s="56" t="s">
        <v>8</v>
      </c>
      <c r="D39" s="57"/>
      <c r="E39" s="57"/>
      <c r="F39" s="57"/>
      <c r="G39" s="57"/>
      <c r="H39" s="57"/>
      <c r="I39" s="57"/>
      <c r="J39" s="132"/>
      <c r="K39" s="129"/>
      <c r="L39" s="57"/>
      <c r="M39" s="57"/>
      <c r="N39" s="57"/>
      <c r="O39" s="57"/>
      <c r="P39" s="57"/>
      <c r="Q39" s="132"/>
      <c r="R39" s="129"/>
      <c r="S39" s="57"/>
      <c r="T39" s="57"/>
      <c r="U39" s="57"/>
      <c r="V39" s="58"/>
      <c r="W39" s="58"/>
      <c r="X39" s="134"/>
      <c r="Y39" s="124"/>
      <c r="Z39" s="58"/>
      <c r="AA39" s="58"/>
      <c r="AB39" s="58"/>
      <c r="AC39" s="58"/>
      <c r="AD39" s="58"/>
      <c r="AE39" s="134"/>
      <c r="AF39" s="124"/>
      <c r="AG39" s="58"/>
      <c r="AH39" s="58"/>
      <c r="AI39" s="58"/>
      <c r="AJ39" s="58"/>
      <c r="AK39" s="58"/>
      <c r="AL39" s="134"/>
      <c r="AM39" s="124"/>
      <c r="AN39" s="58"/>
      <c r="AO39" s="58"/>
      <c r="AP39" s="58"/>
      <c r="AQ39" s="58"/>
      <c r="AR39" s="58"/>
      <c r="AS39" s="134"/>
      <c r="AT39" s="124">
        <v>113</v>
      </c>
      <c r="AU39" s="124"/>
      <c r="AV39" s="124"/>
      <c r="AW39" s="124"/>
      <c r="AX39" s="124">
        <v>119</v>
      </c>
      <c r="AY39" s="58"/>
      <c r="AZ39" s="258"/>
      <c r="BA39" s="124"/>
      <c r="BB39" s="124"/>
      <c r="BC39" s="124"/>
      <c r="BD39" s="124"/>
      <c r="BE39" s="124"/>
      <c r="BF39" s="124"/>
      <c r="BG39" s="134"/>
      <c r="BH39" s="124"/>
      <c r="BI39" s="58"/>
      <c r="BJ39" s="58"/>
      <c r="BK39" s="79">
        <f>COUNTA(D39:BJ39)</f>
        <v>2</v>
      </c>
      <c r="BL39" s="51">
        <f>SUM(D39:BJ39)</f>
        <v>232</v>
      </c>
      <c r="BM39" s="52">
        <f>BL39/BK39</f>
        <v>116</v>
      </c>
      <c r="BN39" s="53">
        <f>MAX(D39:BJ39)</f>
        <v>119</v>
      </c>
      <c r="BO39" s="54">
        <f>MIN(D39:BJ39)</f>
        <v>113</v>
      </c>
    </row>
    <row r="40" spans="1:67" ht="14.25">
      <c r="A40" s="47">
        <v>39</v>
      </c>
      <c r="B40" s="48" t="s">
        <v>59</v>
      </c>
      <c r="C40" s="56" t="s">
        <v>11</v>
      </c>
      <c r="D40" s="50">
        <v>140</v>
      </c>
      <c r="E40" s="50"/>
      <c r="F40" s="50">
        <v>117</v>
      </c>
      <c r="G40" s="50"/>
      <c r="H40" s="50"/>
      <c r="I40" s="50"/>
      <c r="J40" s="133"/>
      <c r="K40" s="130">
        <v>119</v>
      </c>
      <c r="L40" s="50"/>
      <c r="M40" s="50">
        <v>111</v>
      </c>
      <c r="N40" s="50">
        <v>111</v>
      </c>
      <c r="O40" s="50"/>
      <c r="P40" s="50"/>
      <c r="Q40" s="133">
        <v>119</v>
      </c>
      <c r="R40" s="130"/>
      <c r="S40" s="50">
        <v>148</v>
      </c>
      <c r="T40" s="50">
        <v>98</v>
      </c>
      <c r="U40" s="50">
        <v>96</v>
      </c>
      <c r="V40" s="51">
        <v>102</v>
      </c>
      <c r="W40" s="51">
        <v>79</v>
      </c>
      <c r="X40" s="160"/>
      <c r="Y40" s="53"/>
      <c r="Z40" s="51"/>
      <c r="AA40" s="51"/>
      <c r="AB40" s="51"/>
      <c r="AC40" s="51"/>
      <c r="AD40" s="51"/>
      <c r="AE40" s="160"/>
      <c r="AF40" s="53"/>
      <c r="AG40" s="51"/>
      <c r="AH40" s="51"/>
      <c r="AI40" s="51"/>
      <c r="AJ40" s="51"/>
      <c r="AK40" s="51"/>
      <c r="AL40" s="160"/>
      <c r="AM40" s="53"/>
      <c r="AN40" s="51"/>
      <c r="AO40" s="51"/>
      <c r="AP40" s="51"/>
      <c r="AQ40" s="51"/>
      <c r="AR40" s="51"/>
      <c r="AS40" s="160"/>
      <c r="AT40" s="53"/>
      <c r="AU40" s="53"/>
      <c r="AV40" s="53"/>
      <c r="AW40" s="53"/>
      <c r="AX40" s="53"/>
      <c r="AY40" s="51"/>
      <c r="AZ40" s="256"/>
      <c r="BA40" s="53"/>
      <c r="BB40" s="53"/>
      <c r="BC40" s="53"/>
      <c r="BD40" s="53"/>
      <c r="BE40" s="53"/>
      <c r="BF40" s="53"/>
      <c r="BG40" s="160"/>
      <c r="BH40" s="53"/>
      <c r="BI40" s="51"/>
      <c r="BJ40" s="51"/>
      <c r="BK40" s="79">
        <f>COUNTA(D40:BJ40)</f>
        <v>11</v>
      </c>
      <c r="BL40" s="51">
        <f>SUM(D40:BJ40)</f>
        <v>1240</v>
      </c>
      <c r="BM40" s="52">
        <f>BL40/BK40</f>
        <v>112.72727272727273</v>
      </c>
      <c r="BN40" s="51">
        <f>MAX(D40:BJ40)</f>
        <v>148</v>
      </c>
      <c r="BO40" s="54">
        <f>MIN(D40:BJ40)</f>
        <v>79</v>
      </c>
    </row>
    <row r="41" spans="1:67" ht="14.25">
      <c r="A41" s="47">
        <v>40</v>
      </c>
      <c r="B41" s="48" t="s">
        <v>55</v>
      </c>
      <c r="C41" s="49" t="s">
        <v>6</v>
      </c>
      <c r="D41" s="50">
        <v>126</v>
      </c>
      <c r="E41" s="50">
        <v>120</v>
      </c>
      <c r="F41" s="50">
        <v>124</v>
      </c>
      <c r="G41" s="50">
        <v>109</v>
      </c>
      <c r="H41" s="50">
        <v>111</v>
      </c>
      <c r="I41" s="50">
        <v>146</v>
      </c>
      <c r="J41" s="133">
        <v>99</v>
      </c>
      <c r="K41" s="130"/>
      <c r="L41" s="50">
        <v>108</v>
      </c>
      <c r="M41" s="50">
        <v>109</v>
      </c>
      <c r="N41" s="50">
        <v>110</v>
      </c>
      <c r="O41" s="50">
        <v>114</v>
      </c>
      <c r="P41" s="50">
        <v>124</v>
      </c>
      <c r="Q41" s="133">
        <v>128</v>
      </c>
      <c r="R41" s="130">
        <v>100</v>
      </c>
      <c r="S41" s="50"/>
      <c r="T41" s="50"/>
      <c r="U41" s="50">
        <v>120</v>
      </c>
      <c r="V41" s="51">
        <v>133</v>
      </c>
      <c r="W41" s="51">
        <v>85</v>
      </c>
      <c r="X41" s="160">
        <v>114</v>
      </c>
      <c r="Y41" s="53"/>
      <c r="Z41" s="51"/>
      <c r="AA41" s="51"/>
      <c r="AB41" s="51">
        <v>144</v>
      </c>
      <c r="AC41" s="51">
        <v>101</v>
      </c>
      <c r="AD41" s="51">
        <v>92</v>
      </c>
      <c r="AE41" s="160"/>
      <c r="AF41" s="53"/>
      <c r="AG41" s="51"/>
      <c r="AH41" s="51"/>
      <c r="AI41" s="51">
        <v>111</v>
      </c>
      <c r="AJ41" s="51"/>
      <c r="AK41" s="51">
        <v>111</v>
      </c>
      <c r="AL41" s="160"/>
      <c r="AM41" s="53"/>
      <c r="AN41" s="51"/>
      <c r="AO41" s="51"/>
      <c r="AP41" s="51">
        <v>115</v>
      </c>
      <c r="AQ41" s="51">
        <v>107</v>
      </c>
      <c r="AR41" s="51">
        <v>91</v>
      </c>
      <c r="AS41" s="160"/>
      <c r="AT41" s="53">
        <v>86</v>
      </c>
      <c r="AU41" s="53">
        <v>106</v>
      </c>
      <c r="AV41" s="53">
        <v>138</v>
      </c>
      <c r="AW41" s="53">
        <v>122</v>
      </c>
      <c r="AX41" s="53"/>
      <c r="AY41" s="51">
        <v>93</v>
      </c>
      <c r="AZ41" s="256">
        <v>120</v>
      </c>
      <c r="BA41" s="53">
        <v>91</v>
      </c>
      <c r="BB41" s="53">
        <v>76</v>
      </c>
      <c r="BC41" s="53">
        <v>142</v>
      </c>
      <c r="BD41" s="53">
        <v>131</v>
      </c>
      <c r="BE41" s="53"/>
      <c r="BF41" s="53"/>
      <c r="BG41" s="160"/>
      <c r="BH41" s="53"/>
      <c r="BI41" s="51"/>
      <c r="BJ41" s="51"/>
      <c r="BK41" s="79">
        <f>COUNTA(D41:BJ41)</f>
        <v>36</v>
      </c>
      <c r="BL41" s="51">
        <f>SUM(D41:BJ41)</f>
        <v>4057</v>
      </c>
      <c r="BM41" s="52">
        <f>BL41/BK41</f>
        <v>112.69444444444444</v>
      </c>
      <c r="BN41" s="51">
        <f>MAX(D41:BJ41)</f>
        <v>146</v>
      </c>
      <c r="BO41" s="54">
        <f>MIN(D41:BJ41)</f>
        <v>76</v>
      </c>
    </row>
    <row r="42" spans="1:67" ht="14.25">
      <c r="A42" s="121">
        <v>41</v>
      </c>
      <c r="B42" s="59" t="s">
        <v>183</v>
      </c>
      <c r="C42" s="56" t="s">
        <v>61</v>
      </c>
      <c r="D42" s="57"/>
      <c r="E42" s="57"/>
      <c r="F42" s="57"/>
      <c r="G42" s="57"/>
      <c r="H42" s="57"/>
      <c r="I42" s="57"/>
      <c r="J42" s="132">
        <v>107</v>
      </c>
      <c r="K42" s="129">
        <v>112</v>
      </c>
      <c r="L42" s="57"/>
      <c r="M42" s="57">
        <v>108</v>
      </c>
      <c r="N42" s="57">
        <v>103</v>
      </c>
      <c r="O42" s="57"/>
      <c r="P42" s="57"/>
      <c r="Q42" s="132"/>
      <c r="R42" s="129">
        <v>127</v>
      </c>
      <c r="S42" s="57">
        <v>151</v>
      </c>
      <c r="T42" s="57">
        <v>104</v>
      </c>
      <c r="U42" s="57">
        <v>125</v>
      </c>
      <c r="V42" s="58">
        <v>105</v>
      </c>
      <c r="W42" s="58">
        <v>102</v>
      </c>
      <c r="X42" s="134">
        <v>94</v>
      </c>
      <c r="Y42" s="124"/>
      <c r="Z42" s="58">
        <v>103</v>
      </c>
      <c r="AA42" s="58">
        <v>132</v>
      </c>
      <c r="AB42" s="58">
        <v>107</v>
      </c>
      <c r="AC42" s="58">
        <v>95</v>
      </c>
      <c r="AD42" s="58">
        <v>114</v>
      </c>
      <c r="AE42" s="134">
        <v>119</v>
      </c>
      <c r="AF42" s="124">
        <v>120</v>
      </c>
      <c r="AG42" s="58">
        <v>139</v>
      </c>
      <c r="AH42" s="58">
        <v>133</v>
      </c>
      <c r="AI42" s="58">
        <v>111</v>
      </c>
      <c r="AJ42" s="58">
        <v>103</v>
      </c>
      <c r="AK42" s="58">
        <v>91</v>
      </c>
      <c r="AL42" s="134">
        <v>97</v>
      </c>
      <c r="AM42" s="124"/>
      <c r="AN42" s="58"/>
      <c r="AO42" s="58"/>
      <c r="AP42" s="58"/>
      <c r="AQ42" s="58"/>
      <c r="AR42" s="58"/>
      <c r="AS42" s="134">
        <v>128</v>
      </c>
      <c r="AT42" s="124">
        <v>88</v>
      </c>
      <c r="AU42" s="124">
        <v>153</v>
      </c>
      <c r="AV42" s="124">
        <v>90</v>
      </c>
      <c r="AW42" s="124">
        <v>135</v>
      </c>
      <c r="AX42" s="124">
        <v>110</v>
      </c>
      <c r="AY42" s="58">
        <v>103</v>
      </c>
      <c r="AZ42" s="258">
        <v>88</v>
      </c>
      <c r="BA42" s="124">
        <v>132</v>
      </c>
      <c r="BB42" s="124">
        <v>123</v>
      </c>
      <c r="BC42" s="124">
        <v>113</v>
      </c>
      <c r="BD42" s="124">
        <v>91</v>
      </c>
      <c r="BE42" s="124"/>
      <c r="BF42" s="124"/>
      <c r="BG42" s="134"/>
      <c r="BH42" s="124"/>
      <c r="BI42" s="58"/>
      <c r="BJ42" s="58"/>
      <c r="BK42" s="79">
        <f>COUNTA(D42:BJ42)</f>
        <v>36</v>
      </c>
      <c r="BL42" s="51">
        <f>SUM(D42:BJ42)</f>
        <v>4056</v>
      </c>
      <c r="BM42" s="52">
        <f>BL42/BK42</f>
        <v>112.66666666666667</v>
      </c>
      <c r="BN42" s="51">
        <f>MAX(D42:BJ42)</f>
        <v>153</v>
      </c>
      <c r="BO42" s="54">
        <f>MIN(D42:BJ42)</f>
        <v>88</v>
      </c>
    </row>
    <row r="43" spans="1:67" ht="14.25">
      <c r="A43" s="47">
        <v>42</v>
      </c>
      <c r="B43" s="48" t="s">
        <v>183</v>
      </c>
      <c r="C43" s="49" t="s">
        <v>6</v>
      </c>
      <c r="D43" s="50"/>
      <c r="E43" s="50"/>
      <c r="F43" s="50"/>
      <c r="G43" s="50"/>
      <c r="H43" s="50"/>
      <c r="I43" s="50"/>
      <c r="J43" s="133"/>
      <c r="K43" s="130"/>
      <c r="L43" s="50"/>
      <c r="M43" s="50"/>
      <c r="N43" s="50"/>
      <c r="O43" s="50"/>
      <c r="P43" s="50"/>
      <c r="Q43" s="133"/>
      <c r="R43" s="130"/>
      <c r="S43" s="50"/>
      <c r="T43" s="50"/>
      <c r="U43" s="50"/>
      <c r="V43" s="51"/>
      <c r="W43" s="51"/>
      <c r="X43" s="160"/>
      <c r="Y43" s="53"/>
      <c r="Z43" s="51"/>
      <c r="AA43" s="51"/>
      <c r="AB43" s="51"/>
      <c r="AC43" s="51"/>
      <c r="AD43" s="51"/>
      <c r="AE43" s="160"/>
      <c r="AF43" s="53"/>
      <c r="AG43" s="51"/>
      <c r="AH43" s="51"/>
      <c r="AI43" s="51"/>
      <c r="AJ43" s="51"/>
      <c r="AK43" s="51"/>
      <c r="AL43" s="160">
        <v>111</v>
      </c>
      <c r="AM43" s="53"/>
      <c r="AN43" s="51"/>
      <c r="AO43" s="51"/>
      <c r="AP43" s="51"/>
      <c r="AQ43" s="51"/>
      <c r="AR43" s="51"/>
      <c r="AS43" s="160"/>
      <c r="AT43" s="53"/>
      <c r="AU43" s="53"/>
      <c r="AV43" s="53"/>
      <c r="AW43" s="53"/>
      <c r="AX43" s="53"/>
      <c r="AY43" s="51"/>
      <c r="AZ43" s="256"/>
      <c r="BA43" s="53"/>
      <c r="BB43" s="53"/>
      <c r="BC43" s="53"/>
      <c r="BD43" s="53"/>
      <c r="BE43" s="53"/>
      <c r="BF43" s="53"/>
      <c r="BG43" s="160"/>
      <c r="BH43" s="53"/>
      <c r="BI43" s="51"/>
      <c r="BJ43" s="51"/>
      <c r="BK43" s="79">
        <f>COUNTA(D43:BJ43)</f>
        <v>1</v>
      </c>
      <c r="BL43" s="51">
        <f>SUM(D43:BJ43)</f>
        <v>111</v>
      </c>
      <c r="BM43" s="52">
        <f>BL43/BK43</f>
        <v>111</v>
      </c>
      <c r="BN43" s="51">
        <f>MAX(D43:BJ43)</f>
        <v>111</v>
      </c>
      <c r="BO43" s="54">
        <f>MIN(D43:BJ43)</f>
        <v>111</v>
      </c>
    </row>
    <row r="44" spans="1:67" ht="14.25">
      <c r="A44" s="47">
        <v>43</v>
      </c>
      <c r="B44" s="48" t="s">
        <v>242</v>
      </c>
      <c r="C44" s="49" t="s">
        <v>61</v>
      </c>
      <c r="D44" s="50"/>
      <c r="E44" s="50"/>
      <c r="F44" s="50"/>
      <c r="G44" s="50"/>
      <c r="H44" s="50"/>
      <c r="I44" s="50"/>
      <c r="J44" s="133"/>
      <c r="K44" s="130"/>
      <c r="L44" s="50"/>
      <c r="M44" s="50"/>
      <c r="N44" s="50"/>
      <c r="O44" s="50"/>
      <c r="P44" s="50"/>
      <c r="Q44" s="133"/>
      <c r="R44" s="130"/>
      <c r="S44" s="50"/>
      <c r="T44" s="50"/>
      <c r="U44" s="50"/>
      <c r="V44" s="51"/>
      <c r="W44" s="51"/>
      <c r="X44" s="160"/>
      <c r="Y44" s="53">
        <v>56</v>
      </c>
      <c r="Z44" s="51"/>
      <c r="AA44" s="51"/>
      <c r="AB44" s="51"/>
      <c r="AC44" s="51"/>
      <c r="AD44" s="51"/>
      <c r="AE44" s="160"/>
      <c r="AF44" s="53"/>
      <c r="AG44" s="51"/>
      <c r="AH44" s="51"/>
      <c r="AI44" s="51"/>
      <c r="AJ44" s="51"/>
      <c r="AK44" s="51"/>
      <c r="AL44" s="160"/>
      <c r="AM44" s="53"/>
      <c r="AN44" s="51">
        <v>128</v>
      </c>
      <c r="AO44" s="51">
        <v>133</v>
      </c>
      <c r="AP44" s="51"/>
      <c r="AQ44" s="51">
        <v>109</v>
      </c>
      <c r="AR44" s="51">
        <v>129</v>
      </c>
      <c r="AS44" s="160"/>
      <c r="AT44" s="53"/>
      <c r="AU44" s="53"/>
      <c r="AV44" s="53"/>
      <c r="AW44" s="53"/>
      <c r="AX44" s="53"/>
      <c r="AY44" s="51"/>
      <c r="AZ44" s="256"/>
      <c r="BA44" s="53"/>
      <c r="BB44" s="53"/>
      <c r="BC44" s="53"/>
      <c r="BD44" s="53"/>
      <c r="BE44" s="53"/>
      <c r="BF44" s="53"/>
      <c r="BG44" s="160"/>
      <c r="BH44" s="53"/>
      <c r="BI44" s="51"/>
      <c r="BJ44" s="51"/>
      <c r="BK44" s="79">
        <f>COUNTA(D44:BJ44)</f>
        <v>5</v>
      </c>
      <c r="BL44" s="51">
        <f>SUM(D44:BJ44)</f>
        <v>555</v>
      </c>
      <c r="BM44" s="52">
        <f>BL44/BK44</f>
        <v>111</v>
      </c>
      <c r="BN44" s="53">
        <f>MAX(D44:BJ44)</f>
        <v>133</v>
      </c>
      <c r="BO44" s="54">
        <f>MIN(D44:BJ44)</f>
        <v>56</v>
      </c>
    </row>
    <row r="45" spans="1:67" ht="14.25">
      <c r="A45" s="121">
        <v>44</v>
      </c>
      <c r="B45" s="48" t="s">
        <v>58</v>
      </c>
      <c r="C45" s="49" t="s">
        <v>6</v>
      </c>
      <c r="D45" s="50"/>
      <c r="E45" s="50"/>
      <c r="F45" s="50"/>
      <c r="G45" s="50"/>
      <c r="H45" s="50"/>
      <c r="I45" s="50"/>
      <c r="J45" s="133">
        <v>113</v>
      </c>
      <c r="K45" s="130">
        <v>104</v>
      </c>
      <c r="L45" s="50"/>
      <c r="M45" s="50"/>
      <c r="N45" s="50"/>
      <c r="O45" s="50"/>
      <c r="P45" s="50"/>
      <c r="Q45" s="133"/>
      <c r="R45" s="130"/>
      <c r="S45" s="50"/>
      <c r="T45" s="50"/>
      <c r="U45" s="50"/>
      <c r="V45" s="51"/>
      <c r="W45" s="51"/>
      <c r="X45" s="160"/>
      <c r="Y45" s="53"/>
      <c r="Z45" s="51"/>
      <c r="AA45" s="51"/>
      <c r="AB45" s="51"/>
      <c r="AC45" s="51"/>
      <c r="AD45" s="51"/>
      <c r="AE45" s="160"/>
      <c r="AF45" s="53"/>
      <c r="AG45" s="51"/>
      <c r="AH45" s="51"/>
      <c r="AI45" s="51"/>
      <c r="AJ45" s="51"/>
      <c r="AK45" s="51"/>
      <c r="AL45" s="160"/>
      <c r="AM45" s="53"/>
      <c r="AN45" s="51"/>
      <c r="AO45" s="51"/>
      <c r="AP45" s="51"/>
      <c r="AQ45" s="51"/>
      <c r="AR45" s="51"/>
      <c r="AS45" s="160"/>
      <c r="AT45" s="53"/>
      <c r="AU45" s="53"/>
      <c r="AV45" s="53"/>
      <c r="AW45" s="53"/>
      <c r="AX45" s="53"/>
      <c r="AY45" s="51"/>
      <c r="AZ45" s="256"/>
      <c r="BA45" s="53"/>
      <c r="BB45" s="53"/>
      <c r="BC45" s="53"/>
      <c r="BD45" s="53"/>
      <c r="BE45" s="53"/>
      <c r="BF45" s="53"/>
      <c r="BG45" s="160"/>
      <c r="BH45" s="53"/>
      <c r="BI45" s="51"/>
      <c r="BJ45" s="51"/>
      <c r="BK45" s="79">
        <f>COUNTA(D45:BJ45)</f>
        <v>2</v>
      </c>
      <c r="BL45" s="51">
        <f>SUM(D45:BJ45)</f>
        <v>217</v>
      </c>
      <c r="BM45" s="52">
        <f>BL45/BK45</f>
        <v>108.5</v>
      </c>
      <c r="BN45" s="53">
        <f>MAX(D45:BJ45)</f>
        <v>113</v>
      </c>
      <c r="BO45" s="54">
        <f>MIN(D45:BJ45)</f>
        <v>104</v>
      </c>
    </row>
    <row r="46" spans="1:67" ht="14.25">
      <c r="A46" s="47">
        <v>45</v>
      </c>
      <c r="B46" s="48" t="s">
        <v>145</v>
      </c>
      <c r="C46" s="56" t="s">
        <v>88</v>
      </c>
      <c r="D46" s="50"/>
      <c r="E46" s="50">
        <v>97</v>
      </c>
      <c r="F46" s="50">
        <v>126</v>
      </c>
      <c r="G46" s="50"/>
      <c r="H46" s="50">
        <v>94</v>
      </c>
      <c r="I46" s="50">
        <v>103</v>
      </c>
      <c r="J46" s="133">
        <v>86</v>
      </c>
      <c r="K46" s="130"/>
      <c r="L46" s="50">
        <v>91</v>
      </c>
      <c r="M46" s="50">
        <v>79</v>
      </c>
      <c r="N46" s="50"/>
      <c r="O46" s="50">
        <v>113</v>
      </c>
      <c r="P46" s="50"/>
      <c r="Q46" s="133">
        <v>118</v>
      </c>
      <c r="R46" s="130">
        <v>87</v>
      </c>
      <c r="S46" s="50"/>
      <c r="T46" s="50">
        <v>111</v>
      </c>
      <c r="U46" s="50"/>
      <c r="V46" s="51">
        <v>126</v>
      </c>
      <c r="W46" s="51">
        <v>119</v>
      </c>
      <c r="X46" s="160">
        <v>100</v>
      </c>
      <c r="Y46" s="53"/>
      <c r="Z46" s="51">
        <v>100</v>
      </c>
      <c r="AA46" s="51"/>
      <c r="AB46" s="51">
        <v>127</v>
      </c>
      <c r="AC46" s="51">
        <v>93</v>
      </c>
      <c r="AD46" s="51">
        <v>131</v>
      </c>
      <c r="AE46" s="160">
        <v>83</v>
      </c>
      <c r="AF46" s="53">
        <v>136</v>
      </c>
      <c r="AG46" s="51">
        <v>79</v>
      </c>
      <c r="AH46" s="51">
        <v>163</v>
      </c>
      <c r="AI46" s="51">
        <v>99</v>
      </c>
      <c r="AJ46" s="51"/>
      <c r="AK46" s="51">
        <v>102</v>
      </c>
      <c r="AL46" s="160">
        <v>92</v>
      </c>
      <c r="AM46" s="53"/>
      <c r="AN46" s="51"/>
      <c r="AO46" s="51"/>
      <c r="AP46" s="51"/>
      <c r="AQ46" s="51"/>
      <c r="AR46" s="51"/>
      <c r="AS46" s="160">
        <v>101</v>
      </c>
      <c r="AT46" s="53">
        <v>82</v>
      </c>
      <c r="AU46" s="53"/>
      <c r="AV46" s="53">
        <v>84</v>
      </c>
      <c r="AW46" s="53"/>
      <c r="AX46" s="53">
        <v>120</v>
      </c>
      <c r="AY46" s="51"/>
      <c r="AZ46" s="256"/>
      <c r="BA46" s="53">
        <v>145</v>
      </c>
      <c r="BB46" s="53">
        <v>135</v>
      </c>
      <c r="BC46" s="53">
        <v>132</v>
      </c>
      <c r="BD46" s="53">
        <v>102</v>
      </c>
      <c r="BE46" s="53"/>
      <c r="BF46" s="53"/>
      <c r="BG46" s="160"/>
      <c r="BH46" s="53"/>
      <c r="BI46" s="51"/>
      <c r="BJ46" s="51"/>
      <c r="BK46" s="79">
        <f>COUNTA(D46:BJ46)</f>
        <v>33</v>
      </c>
      <c r="BL46" s="51">
        <f>SUM(D46:BJ46)</f>
        <v>3556</v>
      </c>
      <c r="BM46" s="52">
        <f>BL46/BK46</f>
        <v>107.75757575757575</v>
      </c>
      <c r="BN46" s="53">
        <f>MAX(D46:BJ46)</f>
        <v>163</v>
      </c>
      <c r="BO46" s="54">
        <f>MIN(D46:BJ46)</f>
        <v>79</v>
      </c>
    </row>
    <row r="47" spans="1:67" ht="14.25">
      <c r="A47" s="121">
        <v>46</v>
      </c>
      <c r="B47" s="59" t="s">
        <v>146</v>
      </c>
      <c r="C47" s="56" t="s">
        <v>88</v>
      </c>
      <c r="D47" s="57">
        <v>96</v>
      </c>
      <c r="E47" s="57">
        <v>83</v>
      </c>
      <c r="F47" s="57"/>
      <c r="G47" s="57">
        <v>90</v>
      </c>
      <c r="H47" s="57"/>
      <c r="I47" s="57">
        <v>87</v>
      </c>
      <c r="J47" s="132">
        <v>107</v>
      </c>
      <c r="K47" s="129">
        <v>109</v>
      </c>
      <c r="L47" s="57">
        <v>105</v>
      </c>
      <c r="M47" s="57"/>
      <c r="N47" s="57">
        <v>97</v>
      </c>
      <c r="O47" s="57"/>
      <c r="P47" s="57">
        <v>102</v>
      </c>
      <c r="Q47" s="132"/>
      <c r="R47" s="129">
        <v>106</v>
      </c>
      <c r="S47" s="57">
        <v>87</v>
      </c>
      <c r="T47" s="57">
        <v>100</v>
      </c>
      <c r="U47" s="57">
        <v>133</v>
      </c>
      <c r="V47" s="58"/>
      <c r="W47" s="58"/>
      <c r="X47" s="134">
        <v>88</v>
      </c>
      <c r="Y47" s="124">
        <v>125</v>
      </c>
      <c r="Z47" s="58"/>
      <c r="AA47" s="58">
        <v>136</v>
      </c>
      <c r="AB47" s="58"/>
      <c r="AC47" s="58"/>
      <c r="AD47" s="58"/>
      <c r="AE47" s="134">
        <v>92</v>
      </c>
      <c r="AF47" s="124">
        <v>97</v>
      </c>
      <c r="AG47" s="58"/>
      <c r="AH47" s="58"/>
      <c r="AI47" s="58"/>
      <c r="AJ47" s="58">
        <v>82</v>
      </c>
      <c r="AK47" s="58">
        <v>82</v>
      </c>
      <c r="AL47" s="134"/>
      <c r="AM47" s="124">
        <v>94</v>
      </c>
      <c r="AN47" s="58">
        <v>95</v>
      </c>
      <c r="AO47" s="58">
        <v>86</v>
      </c>
      <c r="AP47" s="58">
        <v>100</v>
      </c>
      <c r="AQ47" s="58">
        <v>100</v>
      </c>
      <c r="AR47" s="58">
        <v>118</v>
      </c>
      <c r="AS47" s="134">
        <v>105</v>
      </c>
      <c r="AT47" s="124"/>
      <c r="AU47" s="124">
        <v>131</v>
      </c>
      <c r="AV47" s="124">
        <v>115</v>
      </c>
      <c r="AW47" s="124">
        <v>99</v>
      </c>
      <c r="AX47" s="124"/>
      <c r="AY47" s="58">
        <v>112</v>
      </c>
      <c r="AZ47" s="258">
        <v>91</v>
      </c>
      <c r="BA47" s="124"/>
      <c r="BB47" s="124">
        <v>83</v>
      </c>
      <c r="BC47" s="124">
        <v>90</v>
      </c>
      <c r="BD47" s="124"/>
      <c r="BE47" s="124">
        <v>121</v>
      </c>
      <c r="BF47" s="124"/>
      <c r="BG47" s="134"/>
      <c r="BH47" s="124"/>
      <c r="BI47" s="58"/>
      <c r="BJ47" s="58"/>
      <c r="BK47" s="122">
        <f>COUNTA(D47:BJ47)</f>
        <v>35</v>
      </c>
      <c r="BL47" s="58">
        <f>SUM(D47:BJ47)</f>
        <v>3544</v>
      </c>
      <c r="BM47" s="123">
        <f>BL47/BK47</f>
        <v>101.25714285714285</v>
      </c>
      <c r="BN47" s="124">
        <f>MAX(D47:BJ47)</f>
        <v>136</v>
      </c>
      <c r="BO47" s="125">
        <f>MIN(D47:BJ47)</f>
        <v>82</v>
      </c>
    </row>
    <row r="48" spans="1:67" ht="14.25">
      <c r="A48" s="47">
        <v>47</v>
      </c>
      <c r="B48" s="59" t="s">
        <v>64</v>
      </c>
      <c r="C48" s="56" t="s">
        <v>61</v>
      </c>
      <c r="D48" s="57"/>
      <c r="E48" s="57"/>
      <c r="F48" s="57"/>
      <c r="G48" s="57"/>
      <c r="H48" s="57"/>
      <c r="I48" s="57"/>
      <c r="J48" s="132"/>
      <c r="K48" s="129"/>
      <c r="L48" s="57"/>
      <c r="M48" s="57"/>
      <c r="N48" s="57"/>
      <c r="O48" s="57"/>
      <c r="P48" s="57">
        <v>100</v>
      </c>
      <c r="Q48" s="132">
        <v>97</v>
      </c>
      <c r="R48" s="129"/>
      <c r="S48" s="57"/>
      <c r="T48" s="57"/>
      <c r="U48" s="57"/>
      <c r="V48" s="58"/>
      <c r="W48" s="58"/>
      <c r="X48" s="134"/>
      <c r="Y48" s="124"/>
      <c r="Z48" s="58"/>
      <c r="AA48" s="58"/>
      <c r="AB48" s="58"/>
      <c r="AC48" s="58"/>
      <c r="AD48" s="58"/>
      <c r="AE48" s="134"/>
      <c r="AF48" s="124"/>
      <c r="AG48" s="58"/>
      <c r="AH48" s="58"/>
      <c r="AI48" s="58"/>
      <c r="AJ48" s="58"/>
      <c r="AK48" s="58"/>
      <c r="AL48" s="134"/>
      <c r="AM48" s="124"/>
      <c r="AN48" s="58"/>
      <c r="AO48" s="58"/>
      <c r="AP48" s="58"/>
      <c r="AQ48" s="58"/>
      <c r="AR48" s="58"/>
      <c r="AS48" s="134"/>
      <c r="AT48" s="124"/>
      <c r="AU48" s="124"/>
      <c r="AV48" s="124"/>
      <c r="AW48" s="124"/>
      <c r="AX48" s="124"/>
      <c r="AY48" s="58"/>
      <c r="AZ48" s="258"/>
      <c r="BA48" s="124"/>
      <c r="BB48" s="124"/>
      <c r="BC48" s="124"/>
      <c r="BD48" s="124"/>
      <c r="BE48" s="124"/>
      <c r="BF48" s="124"/>
      <c r="BG48" s="134"/>
      <c r="BH48" s="124"/>
      <c r="BI48" s="58"/>
      <c r="BJ48" s="58"/>
      <c r="BK48" s="122">
        <f>COUNTA(D48:BJ48)</f>
        <v>2</v>
      </c>
      <c r="BL48" s="58">
        <f>SUM(D48:BJ48)</f>
        <v>197</v>
      </c>
      <c r="BM48" s="123">
        <f>BL48/BK48</f>
        <v>98.5</v>
      </c>
      <c r="BN48" s="124">
        <f>MAX(D48:BJ48)</f>
        <v>100</v>
      </c>
      <c r="BO48" s="125">
        <f>MIN(D48:BJ48)</f>
        <v>97</v>
      </c>
    </row>
    <row r="49" spans="1:67" ht="14.25">
      <c r="A49" s="121">
        <v>48</v>
      </c>
      <c r="B49" s="59" t="s">
        <v>144</v>
      </c>
      <c r="C49" s="56" t="s">
        <v>6</v>
      </c>
      <c r="D49" s="57">
        <v>90</v>
      </c>
      <c r="E49" s="57">
        <v>111</v>
      </c>
      <c r="F49" s="57">
        <v>72</v>
      </c>
      <c r="G49" s="57"/>
      <c r="H49" s="57">
        <v>93</v>
      </c>
      <c r="I49" s="57">
        <v>67</v>
      </c>
      <c r="J49" s="132"/>
      <c r="K49" s="129">
        <v>101</v>
      </c>
      <c r="L49" s="57"/>
      <c r="M49" s="57">
        <v>99</v>
      </c>
      <c r="N49" s="57">
        <v>80</v>
      </c>
      <c r="O49" s="57"/>
      <c r="P49" s="57"/>
      <c r="Q49" s="132"/>
      <c r="R49" s="129"/>
      <c r="S49" s="57"/>
      <c r="T49" s="57"/>
      <c r="U49" s="57"/>
      <c r="V49" s="58"/>
      <c r="W49" s="58">
        <v>102</v>
      </c>
      <c r="X49" s="134">
        <v>78</v>
      </c>
      <c r="Y49" s="124">
        <v>110</v>
      </c>
      <c r="Z49" s="58">
        <v>98</v>
      </c>
      <c r="AA49" s="58">
        <v>110</v>
      </c>
      <c r="AB49" s="58">
        <v>131</v>
      </c>
      <c r="AC49" s="58">
        <v>97</v>
      </c>
      <c r="AD49" s="58"/>
      <c r="AE49" s="134"/>
      <c r="AF49" s="124"/>
      <c r="AG49" s="58"/>
      <c r="AH49" s="58"/>
      <c r="AI49" s="58"/>
      <c r="AJ49" s="58"/>
      <c r="AK49" s="58"/>
      <c r="AL49" s="134"/>
      <c r="AM49" s="124"/>
      <c r="AN49" s="58"/>
      <c r="AO49" s="58"/>
      <c r="AP49" s="58"/>
      <c r="AQ49" s="58"/>
      <c r="AR49" s="58"/>
      <c r="AS49" s="134">
        <v>95</v>
      </c>
      <c r="AT49" s="124"/>
      <c r="AU49" s="124"/>
      <c r="AV49" s="124">
        <v>124</v>
      </c>
      <c r="AW49" s="124"/>
      <c r="AX49" s="124">
        <v>89</v>
      </c>
      <c r="AY49" s="58"/>
      <c r="AZ49" s="258"/>
      <c r="BA49" s="124"/>
      <c r="BB49" s="124"/>
      <c r="BC49" s="124"/>
      <c r="BD49" s="124"/>
      <c r="BE49" s="124"/>
      <c r="BF49" s="124"/>
      <c r="BG49" s="134"/>
      <c r="BH49" s="124"/>
      <c r="BI49" s="58"/>
      <c r="BJ49" s="58"/>
      <c r="BK49" s="122">
        <f>COUNTA(D49:BJ49)</f>
        <v>18</v>
      </c>
      <c r="BL49" s="58">
        <f>SUM(D49:BJ49)</f>
        <v>1747</v>
      </c>
      <c r="BM49" s="123">
        <f>BL49/BK49</f>
        <v>97.055555555555557</v>
      </c>
      <c r="BN49" s="124">
        <f>MAX(D49:BJ49)</f>
        <v>131</v>
      </c>
      <c r="BO49" s="125">
        <f>MIN(D49:BJ49)</f>
        <v>67</v>
      </c>
    </row>
    <row r="50" spans="1:67" ht="14.25">
      <c r="A50" s="121">
        <v>49</v>
      </c>
      <c r="B50" s="127" t="s">
        <v>184</v>
      </c>
      <c r="C50" s="56" t="s">
        <v>11</v>
      </c>
      <c r="D50" s="57"/>
      <c r="E50" s="57">
        <v>88</v>
      </c>
      <c r="F50" s="57"/>
      <c r="G50" s="57">
        <v>94</v>
      </c>
      <c r="H50" s="57">
        <v>88</v>
      </c>
      <c r="I50" s="57"/>
      <c r="J50" s="132">
        <v>116</v>
      </c>
      <c r="K50" s="129"/>
      <c r="L50" s="57">
        <v>99</v>
      </c>
      <c r="M50" s="57"/>
      <c r="N50" s="57">
        <v>117</v>
      </c>
      <c r="O50" s="57"/>
      <c r="P50" s="57"/>
      <c r="Q50" s="132"/>
      <c r="R50" s="129"/>
      <c r="S50" s="57"/>
      <c r="T50" s="57"/>
      <c r="U50" s="57"/>
      <c r="V50" s="58"/>
      <c r="W50" s="58"/>
      <c r="X50" s="134"/>
      <c r="Y50" s="124"/>
      <c r="Z50" s="58"/>
      <c r="AA50" s="58"/>
      <c r="AB50" s="58"/>
      <c r="AC50" s="58"/>
      <c r="AD50" s="58"/>
      <c r="AE50" s="134">
        <v>91</v>
      </c>
      <c r="AF50" s="124">
        <v>110</v>
      </c>
      <c r="AG50" s="58"/>
      <c r="AH50" s="58">
        <v>91</v>
      </c>
      <c r="AI50" s="58"/>
      <c r="AJ50" s="58">
        <v>100</v>
      </c>
      <c r="AK50" s="58"/>
      <c r="AL50" s="134"/>
      <c r="AM50" s="124">
        <v>81</v>
      </c>
      <c r="AN50" s="58">
        <v>98</v>
      </c>
      <c r="AO50" s="58">
        <v>97</v>
      </c>
      <c r="AP50" s="58">
        <v>73</v>
      </c>
      <c r="AQ50" s="58">
        <v>91</v>
      </c>
      <c r="AR50" s="58">
        <v>95</v>
      </c>
      <c r="AS50" s="134"/>
      <c r="AT50" s="124"/>
      <c r="AU50" s="124">
        <v>91</v>
      </c>
      <c r="AV50" s="124"/>
      <c r="AW50" s="124">
        <v>92</v>
      </c>
      <c r="AX50" s="124">
        <v>88</v>
      </c>
      <c r="AY50" s="58"/>
      <c r="AZ50" s="258">
        <v>86</v>
      </c>
      <c r="BA50" s="124"/>
      <c r="BB50" s="124"/>
      <c r="BC50" s="124">
        <v>99</v>
      </c>
      <c r="BD50" s="124"/>
      <c r="BE50" s="124"/>
      <c r="BF50" s="124"/>
      <c r="BG50" s="134"/>
      <c r="BH50" s="124"/>
      <c r="BI50" s="58"/>
      <c r="BJ50" s="58"/>
      <c r="BK50" s="122">
        <f>COUNTA(D50:BJ50)</f>
        <v>21</v>
      </c>
      <c r="BL50" s="58">
        <f>SUM(D50:BJ50)</f>
        <v>1985</v>
      </c>
      <c r="BM50" s="123">
        <f>BL50/BK50</f>
        <v>94.523809523809518</v>
      </c>
      <c r="BN50" s="124">
        <f>MAX(D50:BJ50)</f>
        <v>117</v>
      </c>
      <c r="BO50" s="125">
        <f>MIN(D50:BJ50)</f>
        <v>73</v>
      </c>
    </row>
    <row r="51" spans="1:67" ht="14.25">
      <c r="A51" s="47">
        <v>50</v>
      </c>
      <c r="B51" s="59" t="s">
        <v>241</v>
      </c>
      <c r="C51" s="56" t="s">
        <v>6</v>
      </c>
      <c r="D51" s="57"/>
      <c r="E51" s="57"/>
      <c r="F51" s="57"/>
      <c r="G51" s="57"/>
      <c r="H51" s="57"/>
      <c r="I51" s="57"/>
      <c r="J51" s="132"/>
      <c r="K51" s="129"/>
      <c r="L51" s="57"/>
      <c r="M51" s="57"/>
      <c r="N51" s="57"/>
      <c r="O51" s="57"/>
      <c r="P51" s="57"/>
      <c r="Q51" s="132"/>
      <c r="R51" s="129"/>
      <c r="S51" s="57"/>
      <c r="T51" s="57"/>
      <c r="U51" s="57"/>
      <c r="V51" s="58"/>
      <c r="W51" s="58"/>
      <c r="X51" s="134"/>
      <c r="Y51" s="124">
        <v>97</v>
      </c>
      <c r="Z51" s="58">
        <v>73</v>
      </c>
      <c r="AA51" s="58"/>
      <c r="AB51" s="58"/>
      <c r="AC51" s="58"/>
      <c r="AD51" s="58"/>
      <c r="AE51" s="134"/>
      <c r="AF51" s="124"/>
      <c r="AG51" s="58"/>
      <c r="AH51" s="58"/>
      <c r="AI51" s="58"/>
      <c r="AJ51" s="58"/>
      <c r="AK51" s="58"/>
      <c r="AL51" s="134"/>
      <c r="AM51" s="124"/>
      <c r="AN51" s="58"/>
      <c r="AO51" s="58"/>
      <c r="AP51" s="58"/>
      <c r="AQ51" s="58"/>
      <c r="AR51" s="58"/>
      <c r="AS51" s="134"/>
      <c r="AT51" s="124"/>
      <c r="AU51" s="124"/>
      <c r="AV51" s="124"/>
      <c r="AW51" s="124"/>
      <c r="AX51" s="124"/>
      <c r="AY51" s="58"/>
      <c r="AZ51" s="258"/>
      <c r="BA51" s="124"/>
      <c r="BB51" s="124"/>
      <c r="BC51" s="124"/>
      <c r="BD51" s="124"/>
      <c r="BE51" s="124"/>
      <c r="BF51" s="124"/>
      <c r="BG51" s="134"/>
      <c r="BH51" s="124"/>
      <c r="BI51" s="58"/>
      <c r="BJ51" s="58"/>
      <c r="BK51" s="122">
        <f>COUNTA(D51:BJ51)</f>
        <v>2</v>
      </c>
      <c r="BL51" s="58">
        <f>SUM(D51:BJ51)</f>
        <v>170</v>
      </c>
      <c r="BM51" s="123">
        <f>BL51/BK51</f>
        <v>85</v>
      </c>
      <c r="BN51" s="124">
        <f>MAX(D51:BJ51)</f>
        <v>97</v>
      </c>
      <c r="BO51" s="125">
        <f>MIN(D51:BJ51)</f>
        <v>73</v>
      </c>
    </row>
    <row r="52" spans="1:67" ht="14.25">
      <c r="A52" s="121">
        <v>51</v>
      </c>
      <c r="B52" s="59" t="s">
        <v>142</v>
      </c>
      <c r="C52" s="56" t="s">
        <v>61</v>
      </c>
      <c r="D52" s="57">
        <v>81</v>
      </c>
      <c r="E52" s="57">
        <v>85</v>
      </c>
      <c r="F52" s="57"/>
      <c r="G52" s="57"/>
      <c r="H52" s="57"/>
      <c r="I52" s="57"/>
      <c r="J52" s="132"/>
      <c r="K52" s="129"/>
      <c r="L52" s="57"/>
      <c r="M52" s="57"/>
      <c r="N52" s="57"/>
      <c r="O52" s="57"/>
      <c r="P52" s="57"/>
      <c r="Q52" s="132"/>
      <c r="R52" s="129"/>
      <c r="S52" s="57"/>
      <c r="T52" s="57"/>
      <c r="U52" s="57"/>
      <c r="V52" s="58"/>
      <c r="W52" s="58"/>
      <c r="X52" s="134"/>
      <c r="Y52" s="124"/>
      <c r="Z52" s="58"/>
      <c r="AA52" s="58"/>
      <c r="AB52" s="58"/>
      <c r="AC52" s="58"/>
      <c r="AD52" s="58"/>
      <c r="AE52" s="134"/>
      <c r="AF52" s="124"/>
      <c r="AG52" s="58"/>
      <c r="AH52" s="58"/>
      <c r="AI52" s="58"/>
      <c r="AJ52" s="58"/>
      <c r="AK52" s="58"/>
      <c r="AL52" s="134"/>
      <c r="AM52" s="124"/>
      <c r="AN52" s="58"/>
      <c r="AO52" s="58"/>
      <c r="AP52" s="58"/>
      <c r="AQ52" s="58"/>
      <c r="AR52" s="58"/>
      <c r="AS52" s="134"/>
      <c r="AT52" s="124"/>
      <c r="AU52" s="124"/>
      <c r="AV52" s="124"/>
      <c r="AW52" s="124"/>
      <c r="AX52" s="124"/>
      <c r="AY52" s="58"/>
      <c r="AZ52" s="258"/>
      <c r="BA52" s="124"/>
      <c r="BB52" s="124"/>
      <c r="BC52" s="124"/>
      <c r="BD52" s="124"/>
      <c r="BE52" s="124"/>
      <c r="BF52" s="124"/>
      <c r="BG52" s="134"/>
      <c r="BH52" s="124"/>
      <c r="BI52" s="58"/>
      <c r="BJ52" s="58"/>
      <c r="BK52" s="122">
        <f>COUNTA(D52:BJ52)</f>
        <v>2</v>
      </c>
      <c r="BL52" s="58">
        <f>SUM(D52:BJ52)</f>
        <v>166</v>
      </c>
      <c r="BM52" s="123">
        <f>BL52/BK52</f>
        <v>83</v>
      </c>
      <c r="BN52" s="124">
        <f>MAX(D52:BJ52)</f>
        <v>85</v>
      </c>
      <c r="BO52" s="125">
        <f>MIN(D52:BJ52)</f>
        <v>81</v>
      </c>
    </row>
    <row r="53" spans="1:67" ht="14.25">
      <c r="A53" s="121">
        <v>52</v>
      </c>
      <c r="B53" s="127" t="s">
        <v>214</v>
      </c>
      <c r="C53" s="56" t="s">
        <v>61</v>
      </c>
      <c r="D53" s="57"/>
      <c r="E53" s="57"/>
      <c r="F53" s="57"/>
      <c r="G53" s="57"/>
      <c r="H53" s="57"/>
      <c r="I53" s="57"/>
      <c r="J53" s="132"/>
      <c r="K53" s="129"/>
      <c r="L53" s="57"/>
      <c r="M53" s="57"/>
      <c r="N53" s="57"/>
      <c r="O53" s="57"/>
      <c r="P53" s="57">
        <v>78</v>
      </c>
      <c r="Q53" s="132"/>
      <c r="R53" s="129"/>
      <c r="S53" s="57"/>
      <c r="T53" s="57"/>
      <c r="U53" s="57"/>
      <c r="V53" s="58"/>
      <c r="W53" s="58"/>
      <c r="X53" s="134"/>
      <c r="Y53" s="124"/>
      <c r="Z53" s="58"/>
      <c r="AA53" s="58"/>
      <c r="AB53" s="58"/>
      <c r="AC53" s="58"/>
      <c r="AD53" s="58"/>
      <c r="AE53" s="134"/>
      <c r="AF53" s="124"/>
      <c r="AG53" s="58"/>
      <c r="AH53" s="58"/>
      <c r="AI53" s="58"/>
      <c r="AJ53" s="58"/>
      <c r="AK53" s="58"/>
      <c r="AL53" s="134"/>
      <c r="AM53" s="124"/>
      <c r="AN53" s="58"/>
      <c r="AO53" s="58"/>
      <c r="AP53" s="58"/>
      <c r="AQ53" s="58"/>
      <c r="AR53" s="58"/>
      <c r="AS53" s="134"/>
      <c r="AT53" s="124"/>
      <c r="AU53" s="124"/>
      <c r="AV53" s="124"/>
      <c r="AW53" s="124"/>
      <c r="AX53" s="124"/>
      <c r="AY53" s="58"/>
      <c r="AZ53" s="258"/>
      <c r="BA53" s="124"/>
      <c r="BB53" s="124"/>
      <c r="BC53" s="124"/>
      <c r="BD53" s="124"/>
      <c r="BE53" s="124"/>
      <c r="BF53" s="124"/>
      <c r="BG53" s="134"/>
      <c r="BH53" s="124"/>
      <c r="BI53" s="58"/>
      <c r="BJ53" s="58"/>
      <c r="BK53" s="122">
        <f>COUNTA(D53:BJ53)</f>
        <v>1</v>
      </c>
      <c r="BL53" s="58">
        <f>SUM(D53:BJ53)</f>
        <v>78</v>
      </c>
      <c r="BM53" s="123">
        <f>BL53/BK53</f>
        <v>78</v>
      </c>
      <c r="BN53" s="124">
        <f>MAX(D53:BJ53)</f>
        <v>78</v>
      </c>
      <c r="BO53" s="125">
        <f>MIN(D53:BJ53)</f>
        <v>78</v>
      </c>
    </row>
    <row r="54" spans="1:67" ht="15" thickBot="1">
      <c r="A54" s="161">
        <v>53</v>
      </c>
      <c r="B54" s="260" t="s">
        <v>361</v>
      </c>
      <c r="C54" s="162" t="s">
        <v>11</v>
      </c>
      <c r="D54" s="163"/>
      <c r="E54" s="163"/>
      <c r="F54" s="163"/>
      <c r="G54" s="163"/>
      <c r="H54" s="163"/>
      <c r="I54" s="163"/>
      <c r="J54" s="164"/>
      <c r="K54" s="165"/>
      <c r="L54" s="163"/>
      <c r="M54" s="163"/>
      <c r="N54" s="163"/>
      <c r="O54" s="163"/>
      <c r="P54" s="163"/>
      <c r="Q54" s="164"/>
      <c r="R54" s="165"/>
      <c r="S54" s="163"/>
      <c r="T54" s="163"/>
      <c r="U54" s="163"/>
      <c r="V54" s="166"/>
      <c r="W54" s="166"/>
      <c r="X54" s="174"/>
      <c r="Y54" s="172"/>
      <c r="Z54" s="166"/>
      <c r="AA54" s="166"/>
      <c r="AB54" s="166"/>
      <c r="AC54" s="166"/>
      <c r="AD54" s="166"/>
      <c r="AE54" s="174"/>
      <c r="AF54" s="172"/>
      <c r="AG54" s="166"/>
      <c r="AH54" s="166"/>
      <c r="AI54" s="166"/>
      <c r="AJ54" s="166"/>
      <c r="AK54" s="166"/>
      <c r="AL54" s="174"/>
      <c r="AM54" s="172"/>
      <c r="AN54" s="166"/>
      <c r="AO54" s="166"/>
      <c r="AP54" s="166"/>
      <c r="AQ54" s="166"/>
      <c r="AR54" s="166"/>
      <c r="AS54" s="174"/>
      <c r="AT54" s="172"/>
      <c r="AU54" s="172"/>
      <c r="AV54" s="172"/>
      <c r="AW54" s="172"/>
      <c r="AX54" s="172">
        <v>75</v>
      </c>
      <c r="AY54" s="166"/>
      <c r="AZ54" s="259"/>
      <c r="BA54" s="172"/>
      <c r="BB54" s="172"/>
      <c r="BC54" s="172"/>
      <c r="BD54" s="172"/>
      <c r="BE54" s="172"/>
      <c r="BF54" s="172"/>
      <c r="BG54" s="174"/>
      <c r="BH54" s="172"/>
      <c r="BI54" s="166"/>
      <c r="BJ54" s="166"/>
      <c r="BK54" s="167">
        <f>COUNTA(D54:BJ54)</f>
        <v>1</v>
      </c>
      <c r="BL54" s="166">
        <f>SUM(D54:BJ54)</f>
        <v>75</v>
      </c>
      <c r="BM54" s="168">
        <f>BL54/BK54</f>
        <v>75</v>
      </c>
      <c r="BN54" s="172">
        <f>MAX(D54:BJ54)</f>
        <v>75</v>
      </c>
      <c r="BO54" s="169">
        <f>MIN(D54:BJ54)</f>
        <v>75</v>
      </c>
    </row>
    <row r="55" spans="1:67" ht="13.5" thickTop="1"/>
  </sheetData>
  <autoFilter ref="A1:BO54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hiddenButton="1" showButton="0"/>
    <filterColumn colId="20" hiddenButton="1" showButton="0"/>
    <filterColumn colId="21" showButton="0"/>
    <filterColumn colId="22" hiddenButton="1" showButton="0"/>
    <filterColumn colId="23" hiddenButton="1" showButton="0"/>
    <filterColumn colId="24" hiddenButton="1" showButton="0"/>
    <filterColumn colId="25" hiddenButton="1" showButton="0"/>
    <filterColumn colId="26" hiddenButton="1" showButton="0"/>
    <filterColumn colId="27" hiddenButton="1" showButton="0"/>
    <filterColumn colId="28" hiddenButton="1" showButton="0"/>
    <filterColumn colId="29" hiddenButton="1" showButton="0"/>
    <filterColumn colId="30" hiddenButton="1" showButton="0"/>
    <filterColumn colId="31" hiddenButton="1" showButton="0"/>
    <filterColumn colId="32" hiddenButton="1" showButton="0"/>
    <filterColumn colId="33" hiddenButton="1" showButton="0"/>
    <filterColumn colId="34" hiddenButton="1" showButton="0"/>
    <filterColumn colId="35" hiddenButton="1" showButton="0"/>
    <filterColumn colId="36" hiddenButton="1" showButton="0"/>
    <filterColumn colId="37" hiddenButton="1" showButton="0"/>
    <filterColumn colId="38" hiddenButton="1" showButton="0"/>
    <filterColumn colId="39" hiddenButton="1" showButton="0"/>
    <filterColumn colId="40" hiddenButton="1" showButton="0"/>
    <filterColumn colId="41" hiddenButton="1" showButton="0"/>
    <filterColumn colId="42" hiddenButton="1" showButton="0"/>
    <filterColumn colId="43" hiddenButton="1" showButton="0"/>
    <filterColumn colId="44" hiddenButton="1" showButton="0"/>
    <filterColumn colId="45" hiddenButton="1" showButton="0"/>
    <filterColumn colId="46" hiddenButton="1" showButton="0"/>
    <filterColumn colId="47" hiddenButton="1" showButton="0"/>
    <filterColumn colId="48" hiddenButton="1" showButton="0"/>
    <filterColumn colId="49" hiddenButton="1" showButton="0"/>
    <filterColumn colId="50" hiddenButton="1" showButton="0"/>
    <filterColumn colId="51" hiddenButton="1" showButton="0"/>
    <filterColumn colId="52" hiddenButton="1" showButton="0"/>
    <filterColumn colId="53" hiddenButton="1" showButton="0"/>
    <filterColumn colId="54" hiddenButton="1" showButton="0"/>
    <filterColumn colId="55" hiddenButton="1" showButton="0"/>
    <filterColumn colId="56" hiddenButton="1" showButton="0"/>
    <filterColumn colId="57" hiddenButton="1" showButton="0"/>
    <filterColumn colId="58" hiddenButton="1" showButton="0"/>
    <filterColumn colId="59" hiddenButton="1" showButton="0"/>
    <filterColumn colId="60" hiddenButton="1" showButton="0"/>
    <filterColumn colId="61" hiddenButton="1" showButton="0"/>
    <filterColumn colId="62" showButton="0"/>
    <filterColumn colId="63" showButton="0"/>
    <filterColumn colId="64" showButton="0"/>
    <filterColumn colId="65" showButton="0"/>
  </autoFilter>
  <sortState ref="B3:BO54">
    <sortCondition descending="1" ref="BM3:BM54"/>
  </sortState>
  <mergeCells count="4">
    <mergeCell ref="A1:A2"/>
    <mergeCell ref="B1:B2"/>
    <mergeCell ref="C1:C2"/>
    <mergeCell ref="D1:BO1"/>
  </mergeCells>
  <conditionalFormatting sqref="BL3:BO54 B3:C54 B1:C1 D1:D2 E2:BO2">
    <cfRule type="cellIs" dxfId="3" priority="4" stopIfTrue="1" operator="equal">
      <formula>0</formula>
    </cfRule>
  </conditionalFormatting>
  <conditionalFormatting sqref="D44:BJ53 D38:BJ39 BK37:BK54 BK3:BK14 D13:BJ14 D3:BJ11 D15:BK36">
    <cfRule type="cellIs" dxfId="2" priority="3" stopIfTrue="1" operator="greaterThanOrEqual">
      <formula>200</formula>
    </cfRule>
  </conditionalFormatting>
  <conditionalFormatting sqref="D3:BJ54">
    <cfRule type="cellIs" dxfId="1" priority="2" operator="greaterThan">
      <formula>199</formula>
    </cfRule>
  </conditionalFormatting>
  <conditionalFormatting sqref="D3:BJ54">
    <cfRule type="cellIs" dxfId="0" priority="1" stopIfTrue="1" operator="greaterThan">
      <formula>200</formula>
    </cfRule>
  </conditionalFormatting>
  <printOptions verticalCentered="1"/>
  <pageMargins left="0.19685039370078741" right="0" top="0.19685039370078741" bottom="0.19685039370078741" header="0.31496062992125984" footer="0.31496062992125984"/>
  <pageSetup paperSize="9" scale="76" fitToWidth="2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družstva</vt:lpstr>
      <vt:lpstr>vzájemné zápasy</vt:lpstr>
      <vt:lpstr>jednotlivci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ramby</dc:creator>
  <cp:lastModifiedBy>Martin</cp:lastModifiedBy>
  <cp:lastPrinted>2017-02-07T11:18:26Z</cp:lastPrinted>
  <dcterms:created xsi:type="dcterms:W3CDTF">2014-10-30T15:37:10Z</dcterms:created>
  <dcterms:modified xsi:type="dcterms:W3CDTF">2017-02-07T11:18:32Z</dcterms:modified>
</cp:coreProperties>
</file>