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družstva!$B$3:$CE$10</definedName>
    <definedName name="_xlnm._FilterDatabase" localSheetId="2" hidden="1">jednotlivci!$A$1:$CD$54</definedName>
  </definedNames>
  <calcPr calcId="124519"/>
</workbook>
</file>

<file path=xl/calcChain.xml><?xml version="1.0" encoding="utf-8"?>
<calcChain xmlns="http://schemas.openxmlformats.org/spreadsheetml/2006/main">
  <c r="CD3" i="6"/>
  <c r="CC3"/>
  <c r="CA3"/>
  <c r="BZ3"/>
  <c r="CD51"/>
  <c r="CC51"/>
  <c r="CA51"/>
  <c r="BZ51"/>
  <c r="CD39"/>
  <c r="CC39"/>
  <c r="CA39"/>
  <c r="BZ39"/>
  <c r="CD19"/>
  <c r="CC19"/>
  <c r="CA19"/>
  <c r="BZ19"/>
  <c r="CD37"/>
  <c r="CC37"/>
  <c r="CA37"/>
  <c r="BZ37"/>
  <c r="CD30"/>
  <c r="CC30"/>
  <c r="CA30"/>
  <c r="BZ30"/>
  <c r="CD43"/>
  <c r="CC43"/>
  <c r="CA43"/>
  <c r="BZ43"/>
  <c r="BZ5"/>
  <c r="BY3" i="2"/>
  <c r="BZ13" i="6"/>
  <c r="BZ4"/>
  <c r="CD36"/>
  <c r="CC36"/>
  <c r="CA36"/>
  <c r="BZ36"/>
  <c r="CB3" l="1"/>
  <c r="CB51"/>
  <c r="CB39"/>
  <c r="CB19"/>
  <c r="CB37"/>
  <c r="CB43"/>
  <c r="CB30"/>
  <c r="CB36"/>
  <c r="CD54"/>
  <c r="CC54"/>
  <c r="CA54"/>
  <c r="BZ54"/>
  <c r="CD40"/>
  <c r="CC40"/>
  <c r="CA40"/>
  <c r="BZ40"/>
  <c r="CA5"/>
  <c r="CC5"/>
  <c r="CD5"/>
  <c r="CD21"/>
  <c r="CC21"/>
  <c r="CA21"/>
  <c r="BZ21"/>
  <c r="CD16"/>
  <c r="CC16"/>
  <c r="CA16"/>
  <c r="BZ16"/>
  <c r="CD47"/>
  <c r="CC47"/>
  <c r="CA47"/>
  <c r="BZ47"/>
  <c r="CD45"/>
  <c r="CC45"/>
  <c r="CA45"/>
  <c r="BZ45"/>
  <c r="CD29"/>
  <c r="CC29"/>
  <c r="CA29"/>
  <c r="BZ29"/>
  <c r="CD35"/>
  <c r="CC35"/>
  <c r="CA35"/>
  <c r="BZ35"/>
  <c r="CD53"/>
  <c r="CC53"/>
  <c r="CA53"/>
  <c r="BZ53"/>
  <c r="CD9"/>
  <c r="CC9"/>
  <c r="CA9"/>
  <c r="BZ9"/>
  <c r="CD48"/>
  <c r="CC48"/>
  <c r="CA48"/>
  <c r="BZ48"/>
  <c r="CD42"/>
  <c r="CC42"/>
  <c r="CA42"/>
  <c r="BZ42"/>
  <c r="CD38"/>
  <c r="CC38"/>
  <c r="CA38"/>
  <c r="BZ38"/>
  <c r="CD41"/>
  <c r="CC41"/>
  <c r="CA41"/>
  <c r="BZ41"/>
  <c r="CD46"/>
  <c r="CC46"/>
  <c r="CA46"/>
  <c r="BZ46"/>
  <c r="CD49"/>
  <c r="CC49"/>
  <c r="CA49"/>
  <c r="BZ49"/>
  <c r="CD32"/>
  <c r="CC32"/>
  <c r="CA32"/>
  <c r="BZ32"/>
  <c r="CD50"/>
  <c r="CC50"/>
  <c r="CA50"/>
  <c r="BZ50"/>
  <c r="CD33"/>
  <c r="CC33"/>
  <c r="CA33"/>
  <c r="BZ33"/>
  <c r="CD24"/>
  <c r="CC24"/>
  <c r="CA24"/>
  <c r="BZ24"/>
  <c r="CD18"/>
  <c r="CC18"/>
  <c r="CA18"/>
  <c r="BZ18"/>
  <c r="CD31"/>
  <c r="CC31"/>
  <c r="CA31"/>
  <c r="BZ31"/>
  <c r="CD34"/>
  <c r="CC34"/>
  <c r="CA34"/>
  <c r="BZ34"/>
  <c r="CD20"/>
  <c r="CC20"/>
  <c r="CA20"/>
  <c r="BZ20"/>
  <c r="CD26"/>
  <c r="CC26"/>
  <c r="CA26"/>
  <c r="BZ26"/>
  <c r="CD27"/>
  <c r="CC27"/>
  <c r="CA27"/>
  <c r="BZ27"/>
  <c r="CD28"/>
  <c r="CC28"/>
  <c r="CA28"/>
  <c r="BZ28"/>
  <c r="CD23"/>
  <c r="CC23"/>
  <c r="CA23"/>
  <c r="BZ23"/>
  <c r="CD52"/>
  <c r="CC52"/>
  <c r="CA52"/>
  <c r="BZ52"/>
  <c r="CD22"/>
  <c r="CC22"/>
  <c r="CA22"/>
  <c r="BZ22"/>
  <c r="CD14"/>
  <c r="CC14"/>
  <c r="CA14"/>
  <c r="BZ14"/>
  <c r="CD25"/>
  <c r="CC25"/>
  <c r="CA25"/>
  <c r="BZ25"/>
  <c r="CD12"/>
  <c r="CC12"/>
  <c r="CA12"/>
  <c r="BZ12"/>
  <c r="CD44"/>
  <c r="CC44"/>
  <c r="CA44"/>
  <c r="BZ44"/>
  <c r="CD17"/>
  <c r="CC17"/>
  <c r="CA17"/>
  <c r="BZ17"/>
  <c r="CD15"/>
  <c r="CC15"/>
  <c r="CA15"/>
  <c r="BZ15"/>
  <c r="CD11"/>
  <c r="CC11"/>
  <c r="CA11"/>
  <c r="BZ11"/>
  <c r="CD13"/>
  <c r="CC13"/>
  <c r="CA13"/>
  <c r="CD4"/>
  <c r="CC4"/>
  <c r="CA4"/>
  <c r="CD8"/>
  <c r="CC8"/>
  <c r="CA8"/>
  <c r="BZ8"/>
  <c r="CD7"/>
  <c r="CC7"/>
  <c r="CA7"/>
  <c r="BZ7"/>
  <c r="CD6"/>
  <c r="CC6"/>
  <c r="CA6"/>
  <c r="BZ6"/>
  <c r="CD10"/>
  <c r="CC10"/>
  <c r="CA10"/>
  <c r="BZ10"/>
  <c r="CB54" l="1"/>
  <c r="CB5"/>
  <c r="CB4"/>
  <c r="CB17"/>
  <c r="CB26"/>
  <c r="CB34"/>
  <c r="CB33"/>
  <c r="CB32"/>
  <c r="CB40"/>
  <c r="CB46"/>
  <c r="CB48"/>
  <c r="CB52"/>
  <c r="CB6"/>
  <c r="CB38"/>
  <c r="CB25"/>
  <c r="CB35"/>
  <c r="CB53"/>
  <c r="CB18"/>
  <c r="CB13"/>
  <c r="CB14"/>
  <c r="CB12"/>
  <c r="CB45"/>
  <c r="CB16"/>
  <c r="CB7"/>
  <c r="CB10"/>
  <c r="CB11"/>
  <c r="CB21"/>
  <c r="CB28"/>
  <c r="CB8"/>
  <c r="CB29"/>
  <c r="CB47"/>
  <c r="CB15"/>
  <c r="CB44"/>
  <c r="CB22"/>
  <c r="CB23"/>
  <c r="CB27"/>
  <c r="CB20"/>
  <c r="CB31"/>
  <c r="CB24"/>
  <c r="CB50"/>
  <c r="CB49"/>
  <c r="CB41"/>
  <c r="CB42"/>
  <c r="CB9"/>
  <c r="CE8" i="2"/>
  <c r="BY8"/>
  <c r="CD8" s="1"/>
  <c r="BZ8"/>
  <c r="CE4"/>
  <c r="BZ4"/>
  <c r="BY4"/>
  <c r="CD4" s="1"/>
  <c r="CC11"/>
  <c r="CB11"/>
  <c r="BZ6"/>
  <c r="CE6"/>
  <c r="CE7"/>
  <c r="CE9"/>
  <c r="CE10"/>
  <c r="CE5"/>
  <c r="CE3"/>
  <c r="CA8" l="1"/>
  <c r="CA4"/>
  <c r="BZ5"/>
  <c r="BY5"/>
  <c r="CD5" s="1"/>
  <c r="BZ9"/>
  <c r="BY9"/>
  <c r="CD9" s="1"/>
  <c r="BZ7"/>
  <c r="BY7"/>
  <c r="CD7" s="1"/>
  <c r="BZ10"/>
  <c r="BY10"/>
  <c r="BY6"/>
  <c r="CD6" s="1"/>
  <c r="BZ3"/>
  <c r="CD3"/>
  <c r="CA10" l="1"/>
  <c r="CA5"/>
  <c r="CA7"/>
  <c r="CA6"/>
  <c r="CD10"/>
  <c r="CD11" s="1"/>
  <c r="CE11" s="1"/>
  <c r="BY11"/>
  <c r="CA3"/>
  <c r="CA9"/>
</calcChain>
</file>

<file path=xl/sharedStrings.xml><?xml version="1.0" encoding="utf-8"?>
<sst xmlns="http://schemas.openxmlformats.org/spreadsheetml/2006/main" count="1585" uniqueCount="463">
  <si>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</si>
  <si>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</si>
  <si>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</si>
  <si>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</si>
  <si>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</si>
  <si>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</si>
  <si>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</si>
  <si>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</si>
  <si>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</si>
  <si>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</si>
  <si>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</si>
  <si>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</si>
  <si>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</si>
  <si>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</si>
  <si>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</si>
  <si>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</si>
  <si>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</si>
  <si>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</si>
  <si>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</si>
  <si>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</si>
  <si>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</si>
  <si>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</si>
  <si>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</si>
  <si>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</si>
  <si>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</si>
  <si>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</si>
  <si>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</si>
  <si>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</si>
  <si>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</si>
  <si>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</si>
  <si>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</si>
  <si>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</si>
  <si>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</si>
  <si>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</si>
  <si>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</si>
  <si>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</si>
  <si>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</si>
  <si>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</si>
  <si>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</si>
  <si>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</si>
  <si>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</si>
  <si>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</si>
  <si>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</si>
  <si>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</si>
  <si>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</si>
  <si>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</si>
  <si>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</si>
  <si>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</si>
  <si>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</si>
  <si>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</si>
  <si>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</si>
  <si>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</si>
  <si>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</si>
  <si>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</si>
  <si>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</si>
  <si>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</si>
  <si>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</si>
  <si>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</si>
  <si>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</si>
  <si>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</si>
  <si>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</si>
  <si>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</si>
  <si>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</si>
  <si>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</si>
  <si>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</si>
  <si>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</si>
  <si>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</si>
  <si>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</si>
  <si>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</si>
  <si>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</si>
  <si>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</si>
  <si>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</si>
  <si>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</si>
  <si>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</si>
  <si>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</si>
  <si>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</si>
  <si>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</si>
  <si>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</si>
  <si>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t>zápas č.16</t>
  </si>
  <si>
    <t>zápas č.17</t>
  </si>
  <si>
    <t>zápas č.18</t>
  </si>
  <si>
    <t>zápas č.19</t>
  </si>
  <si>
    <t>zápas č.20</t>
  </si>
  <si>
    <t>zápas č.21</t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</si>
  <si>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</si>
  <si>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</si>
  <si>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</si>
  <si>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</si>
  <si>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</si>
  <si>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</si>
  <si>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</si>
  <si>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</si>
  <si>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</si>
  <si>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</si>
  <si>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</si>
  <si>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</si>
  <si>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</si>
  <si>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</si>
  <si>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</si>
  <si>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</si>
  <si>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</si>
  <si>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</si>
  <si>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</si>
  <si>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</si>
  <si>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</si>
  <si>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</si>
  <si>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</si>
  <si>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10.4.</t>
  </si>
  <si>
    <t>24.4.</t>
  </si>
  <si>
    <t>8.5.</t>
  </si>
  <si>
    <t>15.5.</t>
  </si>
  <si>
    <t xml:space="preserve">28.5.   </t>
  </si>
  <si>
    <t>neděle - FINÁLE</t>
  </si>
  <si>
    <t>zápas č. 17</t>
  </si>
  <si>
    <t>zápas č. 18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</si>
  <si>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</si>
  <si>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</si>
  <si>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</si>
  <si>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</si>
  <si>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</si>
  <si>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</si>
  <si>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</si>
  <si>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</si>
  <si>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</si>
  <si>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</si>
  <si>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</si>
  <si>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</si>
  <si>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</si>
  <si>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</si>
  <si>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</si>
  <si>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</si>
  <si>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</si>
  <si>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</si>
  <si>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</si>
  <si>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</si>
  <si>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</si>
  <si>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</si>
  <si>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</si>
  <si>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</si>
  <si>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</si>
  <si>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</si>
  <si>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</si>
  <si>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</si>
  <si>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</si>
  <si>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</si>
  <si>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</si>
  <si>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</si>
  <si>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</si>
  <si>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</si>
  <si>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</si>
  <si>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</si>
  <si>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</si>
  <si>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</si>
  <si>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</si>
  <si>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</si>
  <si>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</si>
  <si>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</si>
  <si>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</si>
  <si>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</si>
  <si>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</si>
  <si>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</si>
  <si>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</si>
  <si>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</si>
  <si>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</si>
  <si>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</si>
  <si>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</si>
  <si>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</si>
  <si>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</si>
  <si>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</si>
  <si>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</si>
  <si>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</si>
  <si>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</si>
  <si>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</si>
  <si>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</si>
  <si>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</si>
  <si>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</si>
  <si>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</si>
  <si>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</si>
  <si>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</si>
  <si>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</si>
  <si>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</si>
  <si>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</si>
  <si>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</si>
  <si>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</si>
  <si>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</si>
  <si>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</si>
  <si>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</si>
  <si>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</si>
  <si>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</si>
  <si>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</si>
  <si>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</si>
  <si>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</si>
  <si>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</si>
  <si>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</si>
  <si>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</si>
  <si>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</si>
  <si>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</si>
  <si>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</si>
  <si>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</si>
  <si>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</si>
  <si>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</si>
  <si>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</si>
  <si>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</si>
  <si>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</si>
  <si>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</si>
  <si>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</si>
  <si>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</si>
  <si>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</si>
  <si>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</si>
  <si>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</si>
  <si>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</si>
  <si>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</si>
  <si>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</si>
  <si>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</si>
  <si>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</si>
  <si>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</si>
  <si>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</si>
  <si>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</si>
  <si>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</si>
  <si>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</si>
  <si>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</si>
  <si>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</si>
  <si>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</si>
  <si>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</si>
  <si>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</si>
  <si>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</si>
  <si>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</si>
  <si>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</si>
  <si>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</si>
  <si>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</si>
  <si>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</si>
  <si>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</si>
  <si>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</si>
  <si>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</si>
  <si>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</si>
  <si>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</si>
  <si>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</si>
  <si>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</si>
  <si>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</si>
  <si>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</si>
  <si>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</si>
  <si>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</si>
  <si>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</si>
  <si>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</si>
  <si>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</si>
  <si>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</si>
  <si>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</si>
  <si>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</si>
  <si>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</si>
  <si>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</si>
  <si>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</si>
  <si>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</si>
  <si>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</si>
  <si>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</si>
  <si>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</si>
  <si>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</si>
  <si>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</si>
  <si>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</si>
  <si>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</si>
  <si>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</si>
  <si>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</si>
  <si>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</si>
  <si>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</si>
  <si>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</si>
  <si>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</si>
  <si>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</si>
  <si>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</si>
  <si>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</si>
  <si>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</si>
  <si>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DNF</t>
  </si>
  <si>
    <t xml:space="preserve">cena pro nejlepšího muže a ženu: láhev šampaňského :) 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</si>
  <si>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</si>
  <si>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</si>
  <si>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</si>
  <si>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</si>
  <si>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</si>
  <si>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</si>
  <si>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</si>
  <si>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</si>
  <si>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</si>
  <si>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</si>
  <si>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</si>
  <si>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</si>
  <si>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</si>
  <si>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</si>
  <si>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</si>
  <si>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</si>
  <si>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</si>
  <si>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</si>
  <si>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</si>
  <si>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</si>
  <si>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</si>
  <si>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</si>
  <si>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</si>
  <si>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</si>
  <si>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</si>
  <si>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</si>
  <si>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</si>
  <si>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</si>
  <si>
    <t>Konec 6.kolo</t>
  </si>
  <si>
    <t>možnost paředehrát</t>
  </si>
  <si>
    <t>7. Hrací den   2.1.2017  v 17:00</t>
  </si>
  <si>
    <t>435:430</t>
  </si>
  <si>
    <t>375:379</t>
  </si>
  <si>
    <t>398:306</t>
  </si>
  <si>
    <t>369:487</t>
  </si>
  <si>
    <t>333:402</t>
  </si>
  <si>
    <t>461:386</t>
  </si>
  <si>
    <t>391:364</t>
  </si>
  <si>
    <t>420:405</t>
  </si>
  <si>
    <t>411:346</t>
  </si>
  <si>
    <t>469:373</t>
  </si>
  <si>
    <t>393:266</t>
  </si>
  <si>
    <t>370:428</t>
  </si>
  <si>
    <t>337:361</t>
  </si>
  <si>
    <t>443:419</t>
  </si>
  <si>
    <t>386:418</t>
  </si>
  <si>
    <t>424:367</t>
  </si>
  <si>
    <t>317:399</t>
  </si>
  <si>
    <t>552:395</t>
  </si>
  <si>
    <t>377:400</t>
  </si>
  <si>
    <t>422:403</t>
  </si>
  <si>
    <t>332:294</t>
  </si>
  <si>
    <t>412:436</t>
  </si>
  <si>
    <t>425:403</t>
  </si>
  <si>
    <t>343:469</t>
  </si>
  <si>
    <t>LEMPLÍCI</t>
  </si>
  <si>
    <t>STAVEBNÍČCI</t>
  </si>
  <si>
    <t>Destroer</t>
  </si>
  <si>
    <t>Česťa</t>
  </si>
  <si>
    <t>9. Hrací den   30.1.2017  v 17:00</t>
  </si>
  <si>
    <t>8. Hrací den   16.1.2017  v 17:00</t>
  </si>
  <si>
    <t>Konec 7.kolo</t>
  </si>
  <si>
    <t xml:space="preserve">D </t>
  </si>
  <si>
    <t>418:474</t>
  </si>
  <si>
    <t>406:423</t>
  </si>
  <si>
    <t>327:466</t>
  </si>
  <si>
    <t>478:342</t>
  </si>
  <si>
    <t>350:456</t>
  </si>
  <si>
    <t>399:314</t>
  </si>
  <si>
    <t>395:374</t>
  </si>
  <si>
    <t>356:466</t>
  </si>
  <si>
    <t>386:334</t>
  </si>
  <si>
    <t>430:375</t>
  </si>
  <si>
    <t>366:450</t>
  </si>
  <si>
    <t>448:340</t>
  </si>
  <si>
    <t>425:360</t>
  </si>
  <si>
    <t>403:404</t>
  </si>
  <si>
    <t>416:426</t>
  </si>
  <si>
    <t>461:322</t>
  </si>
  <si>
    <t>399:401</t>
  </si>
  <si>
    <t>375:359</t>
  </si>
  <si>
    <t>359:440</t>
  </si>
  <si>
    <t>376:390</t>
  </si>
  <si>
    <t>419:330</t>
  </si>
  <si>
    <t>334:477</t>
  </si>
  <si>
    <t>410:291</t>
  </si>
  <si>
    <t>Jirka</t>
  </si>
  <si>
    <t>Staník</t>
  </si>
  <si>
    <t>10. Hrací den   13.2.2017  v 17:00</t>
  </si>
  <si>
    <t>Konec 8.kolo</t>
  </si>
  <si>
    <t>406:375</t>
  </si>
  <si>
    <t>439:388</t>
  </si>
  <si>
    <t>406:428</t>
  </si>
  <si>
    <t>392:381</t>
  </si>
  <si>
    <t>429:404</t>
  </si>
  <si>
    <t>347:398</t>
  </si>
  <si>
    <t>335:318</t>
  </si>
  <si>
    <t>406:464</t>
  </si>
  <si>
    <t>415:410</t>
  </si>
  <si>
    <t>379:480</t>
  </si>
  <si>
    <t>403:417</t>
  </si>
  <si>
    <t>347:388</t>
  </si>
  <si>
    <t>390:422</t>
  </si>
  <si>
    <t>399:454</t>
  </si>
  <si>
    <t>402:370</t>
  </si>
  <si>
    <t>334:428</t>
  </si>
  <si>
    <t>422:402</t>
  </si>
  <si>
    <t>424:352</t>
  </si>
  <si>
    <t>389:362</t>
  </si>
  <si>
    <t>412:377</t>
  </si>
  <si>
    <t>382:382</t>
  </si>
  <si>
    <t>402:364</t>
  </si>
  <si>
    <t>425:369</t>
  </si>
  <si>
    <t>Zuzka</t>
  </si>
  <si>
    <t>11. Hrací den   27.2.2017  v 17:00</t>
  </si>
  <si>
    <t>Konec 9.kolo</t>
  </si>
  <si>
    <t>398:442</t>
  </si>
  <si>
    <t>462:429</t>
  </si>
  <si>
    <t>421:385</t>
  </si>
  <si>
    <t>438:307</t>
  </si>
  <si>
    <t>367:451</t>
  </si>
  <si>
    <t>422:429</t>
  </si>
  <si>
    <t>413:511</t>
  </si>
  <si>
    <t>404:326</t>
  </si>
  <si>
    <t>332:369</t>
  </si>
  <si>
    <t>387:329</t>
  </si>
  <si>
    <t>324:345</t>
  </si>
  <si>
    <t>435:434</t>
  </si>
  <si>
    <t>395:328</t>
  </si>
  <si>
    <t>524:343</t>
  </si>
  <si>
    <t>397:334</t>
  </si>
  <si>
    <t>357:360</t>
  </si>
  <si>
    <t>341:400</t>
  </si>
  <si>
    <t>397:441</t>
  </si>
  <si>
    <t>379:377</t>
  </si>
  <si>
    <t>461:487</t>
  </si>
  <si>
    <t>400:464</t>
  </si>
  <si>
    <t>440:449</t>
  </si>
  <si>
    <t>364:374</t>
  </si>
  <si>
    <t>449:388</t>
  </si>
  <si>
    <t>12. Hrací den   13.3.2017  v 17:00</t>
  </si>
  <si>
    <t>Konec 10.kolo</t>
  </si>
  <si>
    <t>369:449</t>
  </si>
  <si>
    <t>470:409</t>
  </si>
  <si>
    <t>408:309</t>
  </si>
  <si>
    <t>497:390</t>
  </si>
  <si>
    <t>364:445</t>
  </si>
  <si>
    <t>403:451</t>
  </si>
  <si>
    <t>398:368</t>
  </si>
  <si>
    <t>338:441</t>
  </si>
  <si>
    <t>434:414</t>
  </si>
  <si>
    <t>343:350</t>
  </si>
  <si>
    <t>472:452</t>
  </si>
  <si>
    <t>430:458</t>
  </si>
  <si>
    <t>400:370</t>
  </si>
  <si>
    <t>447:476</t>
  </si>
  <si>
    <t>333:393</t>
  </si>
  <si>
    <t>447:357</t>
  </si>
  <si>
    <t>420:317</t>
  </si>
  <si>
    <t>486:382</t>
  </si>
  <si>
    <t>464:370</t>
  </si>
  <si>
    <t>367:427</t>
  </si>
  <si>
    <t>448:392</t>
  </si>
  <si>
    <t>433:418</t>
  </si>
  <si>
    <t>305:360</t>
  </si>
  <si>
    <t>13. Hrací den   27.3.2017  v 17:00</t>
  </si>
  <si>
    <t>Konec 11.kolo</t>
  </si>
  <si>
    <t>389:442</t>
  </si>
  <si>
    <t>409:437</t>
  </si>
  <si>
    <t>319:404</t>
  </si>
  <si>
    <t>410:380</t>
  </si>
  <si>
    <t>396:415</t>
  </si>
  <si>
    <t>341:390</t>
  </si>
  <si>
    <t>442:404</t>
  </si>
  <si>
    <t>444:445</t>
  </si>
  <si>
    <t>414:354</t>
  </si>
  <si>
    <t>366:430</t>
  </si>
  <si>
    <t>468:429</t>
  </si>
  <si>
    <t>370:423</t>
  </si>
  <si>
    <t>409:436</t>
  </si>
  <si>
    <t>451:513</t>
  </si>
  <si>
    <t>394:377</t>
  </si>
  <si>
    <t>377:481</t>
  </si>
  <si>
    <t>448:453</t>
  </si>
  <si>
    <t>435:384</t>
  </si>
  <si>
    <t>407:428</t>
  </si>
  <si>
    <t>403:443</t>
  </si>
  <si>
    <t>427:374</t>
  </si>
  <si>
    <t>423:417</t>
  </si>
  <si>
    <t>513:453</t>
  </si>
  <si>
    <t>Pořadí po 9. kole</t>
  </si>
  <si>
    <t>xxx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</si>
</sst>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03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29" fillId="0" borderId="0" xfId="0" applyFont="1"/>
    <xf numFmtId="0" fontId="28" fillId="0" borderId="0" xfId="0" applyFont="1"/>
    <xf numFmtId="16" fontId="28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0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1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1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1" fillId="0" borderId="52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3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6" fillId="0" borderId="48" xfId="1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/>
    </xf>
    <xf numFmtId="20" fontId="4" fillId="0" borderId="55" xfId="0" applyNumberFormat="1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/>
    </xf>
    <xf numFmtId="1" fontId="13" fillId="0" borderId="49" xfId="1" applyNumberFormat="1" applyFont="1" applyFill="1" applyBorder="1" applyAlignment="1">
      <alignment horizontal="center" vertical="center"/>
    </xf>
    <xf numFmtId="1" fontId="13" fillId="0" borderId="33" xfId="1" applyNumberFormat="1" applyFont="1" applyFill="1" applyBorder="1" applyAlignment="1">
      <alignment horizontal="center" vertical="center"/>
    </xf>
    <xf numFmtId="1" fontId="13" fillId="14" borderId="49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14" borderId="33" xfId="1" applyNumberFormat="1" applyFont="1" applyFill="1" applyBorder="1" applyAlignment="1">
      <alignment horizontal="center" vertical="center"/>
    </xf>
    <xf numFmtId="1" fontId="13" fillId="0" borderId="91" xfId="1" applyNumberFormat="1" applyFont="1" applyFill="1" applyBorder="1" applyAlignment="1">
      <alignment horizontal="center" vertical="center"/>
    </xf>
    <xf numFmtId="1" fontId="13" fillId="0" borderId="52" xfId="1" applyNumberFormat="1" applyFont="1" applyFill="1" applyBorder="1" applyAlignment="1">
      <alignment horizontal="center" vertical="center"/>
    </xf>
    <xf numFmtId="1" fontId="13" fillId="0" borderId="92" xfId="1" applyNumberFormat="1" applyFont="1" applyFill="1" applyBorder="1" applyAlignment="1">
      <alignment horizontal="center" vertical="center"/>
    </xf>
    <xf numFmtId="1" fontId="13" fillId="0" borderId="93" xfId="1" applyNumberFormat="1" applyFont="1" applyFill="1" applyBorder="1" applyAlignment="1">
      <alignment horizontal="center" vertical="center"/>
    </xf>
    <xf numFmtId="1" fontId="11" fillId="9" borderId="94" xfId="1" applyNumberFormat="1" applyFont="1" applyFill="1" applyBorder="1" applyAlignment="1">
      <alignment horizontal="center" vertical="center" wrapText="1"/>
    </xf>
    <xf numFmtId="1" fontId="11" fillId="9" borderId="95" xfId="1" applyNumberFormat="1" applyFont="1" applyFill="1" applyBorder="1" applyAlignment="1">
      <alignment horizontal="center" vertical="center" wrapText="1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65" xfId="1" applyNumberFormat="1" applyFont="1" applyFill="1" applyBorder="1" applyAlignment="1">
      <alignment horizontal="center" vertical="center"/>
    </xf>
    <xf numFmtId="1" fontId="14" fillId="0" borderId="22" xfId="1" applyNumberFormat="1" applyFont="1" applyFill="1" applyBorder="1" applyAlignment="1">
      <alignment horizontal="center" vertical="center"/>
    </xf>
    <xf numFmtId="0" fontId="37" fillId="0" borderId="48" xfId="1" applyFont="1" applyFill="1" applyBorder="1" applyAlignment="1">
      <alignment horizontal="center" vertical="center"/>
    </xf>
    <xf numFmtId="0" fontId="38" fillId="0" borderId="48" xfId="1" applyFont="1" applyFill="1" applyBorder="1" applyAlignment="1">
      <alignment horizontal="center" vertical="center"/>
    </xf>
    <xf numFmtId="0" fontId="4" fillId="3" borderId="58" xfId="0" applyFont="1" applyFill="1" applyBorder="1"/>
    <xf numFmtId="0" fontId="5" fillId="15" borderId="58" xfId="0" applyFont="1" applyFill="1" applyBorder="1" applyAlignment="1">
      <alignment horizontal="center"/>
    </xf>
    <xf numFmtId="0" fontId="22" fillId="0" borderId="96" xfId="1" applyFont="1" applyFill="1" applyBorder="1" applyAlignment="1">
      <alignment horizontal="center" vertical="center"/>
    </xf>
    <xf numFmtId="0" fontId="25" fillId="0" borderId="96" xfId="1" applyFont="1" applyFill="1" applyBorder="1" applyAlignment="1">
      <alignment horizontal="center" vertical="center"/>
    </xf>
    <xf numFmtId="0" fontId="22" fillId="0" borderId="97" xfId="1" applyFont="1" applyFill="1" applyBorder="1" applyAlignment="1">
      <alignment horizontal="center" vertical="center"/>
    </xf>
    <xf numFmtId="0" fontId="22" fillId="0" borderId="98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17" fillId="4" borderId="76" xfId="1" applyFont="1" applyFill="1" applyBorder="1" applyAlignment="1">
      <alignment vertical="center"/>
    </xf>
    <xf numFmtId="0" fontId="22" fillId="15" borderId="49" xfId="1" applyFont="1" applyFill="1" applyBorder="1" applyAlignment="1">
      <alignment horizontal="center" vertical="center"/>
    </xf>
    <xf numFmtId="0" fontId="22" fillId="15" borderId="67" xfId="1" applyFont="1" applyFill="1" applyBorder="1" applyAlignment="1">
      <alignment horizontal="center" vertical="center"/>
    </xf>
    <xf numFmtId="0" fontId="22" fillId="15" borderId="80" xfId="1" applyFont="1" applyFill="1" applyBorder="1" applyAlignment="1">
      <alignment horizontal="center" vertic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4" fillId="6" borderId="1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4" fillId="0" borderId="88" xfId="0" applyFont="1" applyFill="1" applyBorder="1" applyAlignment="1">
      <alignment horizontal="center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20" fontId="4" fillId="0" borderId="83" xfId="0" applyNumberFormat="1" applyFont="1" applyFill="1" applyBorder="1"/>
    <xf numFmtId="0" fontId="5" fillId="6" borderId="10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22"/>
  <sheetViews>
    <sheetView showGridLines="0" zoomScale="70" zoomScaleNormal="70" workbookViewId="0">
      <pane xSplit="17" ySplit="10" topLeftCell="BD11" activePane="bottomRight" state="frozen"/>
      <selection pane="topRight" activeCell="R1" sqref="R1"/>
      <selection pane="bottomLeft" activeCell="A11" sqref="A11"/>
      <selection pane="bottomRight" activeCell="BR15" sqref="BR15"/>
    </sheetView>
  </sheetViews>
  <sheetFormatPr defaultRowHeight="12.75"/>
  <cols>
    <col min="1" max="1" width="3.7109375" style="13" customWidth="1"/>
    <col min="2" max="2" width="21.7109375" style="13" customWidth="1"/>
    <col min="3" max="77" width="4.7109375" style="13" customWidth="1"/>
    <col min="78" max="78" width="7.7109375" style="13" customWidth="1"/>
    <col min="79" max="79" width="9.140625" style="13" customWidth="1"/>
    <col min="80" max="82" width="5.7109375" style="13" customWidth="1"/>
    <col min="83" max="83" width="7.7109375" style="13" customWidth="1"/>
    <col min="84" max="246" width="9.140625" style="13"/>
    <col min="247" max="247" width="3.7109375" style="13" customWidth="1"/>
    <col min="248" max="248" width="20.140625" style="13" customWidth="1"/>
    <col min="249" max="333" width="4.7109375" style="13" customWidth="1"/>
    <col min="334" max="334" width="7.7109375" style="13" customWidth="1"/>
    <col min="335" max="335" width="9.140625" style="13" customWidth="1"/>
    <col min="336" max="338" width="5.7109375" style="13" customWidth="1"/>
    <col min="339" max="339" width="7.7109375" style="13" customWidth="1"/>
    <col min="340" max="502" width="9.140625" style="13"/>
    <col min="503" max="503" width="3.7109375" style="13" customWidth="1"/>
    <col min="504" max="504" width="20.140625" style="13" customWidth="1"/>
    <col min="505" max="589" width="4.7109375" style="13" customWidth="1"/>
    <col min="590" max="590" width="7.7109375" style="13" customWidth="1"/>
    <col min="591" max="591" width="9.140625" style="13" customWidth="1"/>
    <col min="592" max="594" width="5.7109375" style="13" customWidth="1"/>
    <col min="595" max="595" width="7.7109375" style="13" customWidth="1"/>
    <col min="596" max="758" width="9.140625" style="13"/>
    <col min="759" max="759" width="3.7109375" style="13" customWidth="1"/>
    <col min="760" max="760" width="20.140625" style="13" customWidth="1"/>
    <col min="761" max="845" width="4.7109375" style="13" customWidth="1"/>
    <col min="846" max="846" width="7.7109375" style="13" customWidth="1"/>
    <col min="847" max="847" width="9.140625" style="13" customWidth="1"/>
    <col min="848" max="850" width="5.7109375" style="13" customWidth="1"/>
    <col min="851" max="851" width="7.7109375" style="13" customWidth="1"/>
    <col min="852" max="1014" width="9.140625" style="13"/>
    <col min="1015" max="1015" width="3.7109375" style="13" customWidth="1"/>
    <col min="1016" max="1016" width="20.140625" style="13" customWidth="1"/>
    <col min="1017" max="1101" width="4.7109375" style="13" customWidth="1"/>
    <col min="1102" max="1102" width="7.7109375" style="13" customWidth="1"/>
    <col min="1103" max="1103" width="9.140625" style="13" customWidth="1"/>
    <col min="1104" max="1106" width="5.7109375" style="13" customWidth="1"/>
    <col min="1107" max="1107" width="7.7109375" style="13" customWidth="1"/>
    <col min="1108" max="1270" width="9.140625" style="13"/>
    <col min="1271" max="1271" width="3.7109375" style="13" customWidth="1"/>
    <col min="1272" max="1272" width="20.140625" style="13" customWidth="1"/>
    <col min="1273" max="1357" width="4.7109375" style="13" customWidth="1"/>
    <col min="1358" max="1358" width="7.7109375" style="13" customWidth="1"/>
    <col min="1359" max="1359" width="9.140625" style="13" customWidth="1"/>
    <col min="1360" max="1362" width="5.7109375" style="13" customWidth="1"/>
    <col min="1363" max="1363" width="7.7109375" style="13" customWidth="1"/>
    <col min="1364" max="1526" width="9.140625" style="13"/>
    <col min="1527" max="1527" width="3.7109375" style="13" customWidth="1"/>
    <col min="1528" max="1528" width="20.140625" style="13" customWidth="1"/>
    <col min="1529" max="1613" width="4.7109375" style="13" customWidth="1"/>
    <col min="1614" max="1614" width="7.7109375" style="13" customWidth="1"/>
    <col min="1615" max="1615" width="9.140625" style="13" customWidth="1"/>
    <col min="1616" max="1618" width="5.7109375" style="13" customWidth="1"/>
    <col min="1619" max="1619" width="7.7109375" style="13" customWidth="1"/>
    <col min="1620" max="1782" width="9.140625" style="13"/>
    <col min="1783" max="1783" width="3.7109375" style="13" customWidth="1"/>
    <col min="1784" max="1784" width="20.140625" style="13" customWidth="1"/>
    <col min="1785" max="1869" width="4.7109375" style="13" customWidth="1"/>
    <col min="1870" max="1870" width="7.7109375" style="13" customWidth="1"/>
    <col min="1871" max="1871" width="9.140625" style="13" customWidth="1"/>
    <col min="1872" max="1874" width="5.7109375" style="13" customWidth="1"/>
    <col min="1875" max="1875" width="7.7109375" style="13" customWidth="1"/>
    <col min="1876" max="2038" width="9.140625" style="13"/>
    <col min="2039" max="2039" width="3.7109375" style="13" customWidth="1"/>
    <col min="2040" max="2040" width="20.140625" style="13" customWidth="1"/>
    <col min="2041" max="2125" width="4.7109375" style="13" customWidth="1"/>
    <col min="2126" max="2126" width="7.7109375" style="13" customWidth="1"/>
    <col min="2127" max="2127" width="9.140625" style="13" customWidth="1"/>
    <col min="2128" max="2130" width="5.7109375" style="13" customWidth="1"/>
    <col min="2131" max="2131" width="7.7109375" style="13" customWidth="1"/>
    <col min="2132" max="2294" width="9.140625" style="13"/>
    <col min="2295" max="2295" width="3.7109375" style="13" customWidth="1"/>
    <col min="2296" max="2296" width="20.140625" style="13" customWidth="1"/>
    <col min="2297" max="2381" width="4.7109375" style="13" customWidth="1"/>
    <col min="2382" max="2382" width="7.7109375" style="13" customWidth="1"/>
    <col min="2383" max="2383" width="9.140625" style="13" customWidth="1"/>
    <col min="2384" max="2386" width="5.7109375" style="13" customWidth="1"/>
    <col min="2387" max="2387" width="7.7109375" style="13" customWidth="1"/>
    <col min="2388" max="2550" width="9.140625" style="13"/>
    <col min="2551" max="2551" width="3.7109375" style="13" customWidth="1"/>
    <col min="2552" max="2552" width="20.140625" style="13" customWidth="1"/>
    <col min="2553" max="2637" width="4.7109375" style="13" customWidth="1"/>
    <col min="2638" max="2638" width="7.7109375" style="13" customWidth="1"/>
    <col min="2639" max="2639" width="9.140625" style="13" customWidth="1"/>
    <col min="2640" max="2642" width="5.7109375" style="13" customWidth="1"/>
    <col min="2643" max="2643" width="7.7109375" style="13" customWidth="1"/>
    <col min="2644" max="2806" width="9.140625" style="13"/>
    <col min="2807" max="2807" width="3.7109375" style="13" customWidth="1"/>
    <col min="2808" max="2808" width="20.140625" style="13" customWidth="1"/>
    <col min="2809" max="2893" width="4.7109375" style="13" customWidth="1"/>
    <col min="2894" max="2894" width="7.7109375" style="13" customWidth="1"/>
    <col min="2895" max="2895" width="9.140625" style="13" customWidth="1"/>
    <col min="2896" max="2898" width="5.7109375" style="13" customWidth="1"/>
    <col min="2899" max="2899" width="7.7109375" style="13" customWidth="1"/>
    <col min="2900" max="3062" width="9.140625" style="13"/>
    <col min="3063" max="3063" width="3.7109375" style="13" customWidth="1"/>
    <col min="3064" max="3064" width="20.140625" style="13" customWidth="1"/>
    <col min="3065" max="3149" width="4.7109375" style="13" customWidth="1"/>
    <col min="3150" max="3150" width="7.7109375" style="13" customWidth="1"/>
    <col min="3151" max="3151" width="9.140625" style="13" customWidth="1"/>
    <col min="3152" max="3154" width="5.7109375" style="13" customWidth="1"/>
    <col min="3155" max="3155" width="7.7109375" style="13" customWidth="1"/>
    <col min="3156" max="3318" width="9.140625" style="13"/>
    <col min="3319" max="3319" width="3.7109375" style="13" customWidth="1"/>
    <col min="3320" max="3320" width="20.140625" style="13" customWidth="1"/>
    <col min="3321" max="3405" width="4.7109375" style="13" customWidth="1"/>
    <col min="3406" max="3406" width="7.7109375" style="13" customWidth="1"/>
    <col min="3407" max="3407" width="9.140625" style="13" customWidth="1"/>
    <col min="3408" max="3410" width="5.7109375" style="13" customWidth="1"/>
    <col min="3411" max="3411" width="7.7109375" style="13" customWidth="1"/>
    <col min="3412" max="3574" width="9.140625" style="13"/>
    <col min="3575" max="3575" width="3.7109375" style="13" customWidth="1"/>
    <col min="3576" max="3576" width="20.140625" style="13" customWidth="1"/>
    <col min="3577" max="3661" width="4.7109375" style="13" customWidth="1"/>
    <col min="3662" max="3662" width="7.7109375" style="13" customWidth="1"/>
    <col min="3663" max="3663" width="9.140625" style="13" customWidth="1"/>
    <col min="3664" max="3666" width="5.7109375" style="13" customWidth="1"/>
    <col min="3667" max="3667" width="7.7109375" style="13" customWidth="1"/>
    <col min="3668" max="3830" width="9.140625" style="13"/>
    <col min="3831" max="3831" width="3.7109375" style="13" customWidth="1"/>
    <col min="3832" max="3832" width="20.140625" style="13" customWidth="1"/>
    <col min="3833" max="3917" width="4.7109375" style="13" customWidth="1"/>
    <col min="3918" max="3918" width="7.7109375" style="13" customWidth="1"/>
    <col min="3919" max="3919" width="9.140625" style="13" customWidth="1"/>
    <col min="3920" max="3922" width="5.7109375" style="13" customWidth="1"/>
    <col min="3923" max="3923" width="7.7109375" style="13" customWidth="1"/>
    <col min="3924" max="4086" width="9.140625" style="13"/>
    <col min="4087" max="4087" width="3.7109375" style="13" customWidth="1"/>
    <col min="4088" max="4088" width="20.140625" style="13" customWidth="1"/>
    <col min="4089" max="4173" width="4.7109375" style="13" customWidth="1"/>
    <col min="4174" max="4174" width="7.7109375" style="13" customWidth="1"/>
    <col min="4175" max="4175" width="9.140625" style="13" customWidth="1"/>
    <col min="4176" max="4178" width="5.7109375" style="13" customWidth="1"/>
    <col min="4179" max="4179" width="7.7109375" style="13" customWidth="1"/>
    <col min="4180" max="4342" width="9.140625" style="13"/>
    <col min="4343" max="4343" width="3.7109375" style="13" customWidth="1"/>
    <col min="4344" max="4344" width="20.140625" style="13" customWidth="1"/>
    <col min="4345" max="4429" width="4.7109375" style="13" customWidth="1"/>
    <col min="4430" max="4430" width="7.7109375" style="13" customWidth="1"/>
    <col min="4431" max="4431" width="9.140625" style="13" customWidth="1"/>
    <col min="4432" max="4434" width="5.7109375" style="13" customWidth="1"/>
    <col min="4435" max="4435" width="7.7109375" style="13" customWidth="1"/>
    <col min="4436" max="4598" width="9.140625" style="13"/>
    <col min="4599" max="4599" width="3.7109375" style="13" customWidth="1"/>
    <col min="4600" max="4600" width="20.140625" style="13" customWidth="1"/>
    <col min="4601" max="4685" width="4.7109375" style="13" customWidth="1"/>
    <col min="4686" max="4686" width="7.7109375" style="13" customWidth="1"/>
    <col min="4687" max="4687" width="9.140625" style="13" customWidth="1"/>
    <col min="4688" max="4690" width="5.7109375" style="13" customWidth="1"/>
    <col min="4691" max="4691" width="7.7109375" style="13" customWidth="1"/>
    <col min="4692" max="4854" width="9.140625" style="13"/>
    <col min="4855" max="4855" width="3.7109375" style="13" customWidth="1"/>
    <col min="4856" max="4856" width="20.140625" style="13" customWidth="1"/>
    <col min="4857" max="4941" width="4.7109375" style="13" customWidth="1"/>
    <col min="4942" max="4942" width="7.7109375" style="13" customWidth="1"/>
    <col min="4943" max="4943" width="9.140625" style="13" customWidth="1"/>
    <col min="4944" max="4946" width="5.7109375" style="13" customWidth="1"/>
    <col min="4947" max="4947" width="7.7109375" style="13" customWidth="1"/>
    <col min="4948" max="5110" width="9.140625" style="13"/>
    <col min="5111" max="5111" width="3.7109375" style="13" customWidth="1"/>
    <col min="5112" max="5112" width="20.140625" style="13" customWidth="1"/>
    <col min="5113" max="5197" width="4.7109375" style="13" customWidth="1"/>
    <col min="5198" max="5198" width="7.7109375" style="13" customWidth="1"/>
    <col min="5199" max="5199" width="9.140625" style="13" customWidth="1"/>
    <col min="5200" max="5202" width="5.7109375" style="13" customWidth="1"/>
    <col min="5203" max="5203" width="7.7109375" style="13" customWidth="1"/>
    <col min="5204" max="5366" width="9.140625" style="13"/>
    <col min="5367" max="5367" width="3.7109375" style="13" customWidth="1"/>
    <col min="5368" max="5368" width="20.140625" style="13" customWidth="1"/>
    <col min="5369" max="5453" width="4.7109375" style="13" customWidth="1"/>
    <col min="5454" max="5454" width="7.7109375" style="13" customWidth="1"/>
    <col min="5455" max="5455" width="9.140625" style="13" customWidth="1"/>
    <col min="5456" max="5458" width="5.7109375" style="13" customWidth="1"/>
    <col min="5459" max="5459" width="7.7109375" style="13" customWidth="1"/>
    <col min="5460" max="5622" width="9.140625" style="13"/>
    <col min="5623" max="5623" width="3.7109375" style="13" customWidth="1"/>
    <col min="5624" max="5624" width="20.140625" style="13" customWidth="1"/>
    <col min="5625" max="5709" width="4.7109375" style="13" customWidth="1"/>
    <col min="5710" max="5710" width="7.7109375" style="13" customWidth="1"/>
    <col min="5711" max="5711" width="9.140625" style="13" customWidth="1"/>
    <col min="5712" max="5714" width="5.7109375" style="13" customWidth="1"/>
    <col min="5715" max="5715" width="7.7109375" style="13" customWidth="1"/>
    <col min="5716" max="5878" width="9.140625" style="13"/>
    <col min="5879" max="5879" width="3.7109375" style="13" customWidth="1"/>
    <col min="5880" max="5880" width="20.140625" style="13" customWidth="1"/>
    <col min="5881" max="5965" width="4.7109375" style="13" customWidth="1"/>
    <col min="5966" max="5966" width="7.7109375" style="13" customWidth="1"/>
    <col min="5967" max="5967" width="9.140625" style="13" customWidth="1"/>
    <col min="5968" max="5970" width="5.7109375" style="13" customWidth="1"/>
    <col min="5971" max="5971" width="7.7109375" style="13" customWidth="1"/>
    <col min="5972" max="6134" width="9.140625" style="13"/>
    <col min="6135" max="6135" width="3.7109375" style="13" customWidth="1"/>
    <col min="6136" max="6136" width="20.140625" style="13" customWidth="1"/>
    <col min="6137" max="6221" width="4.7109375" style="13" customWidth="1"/>
    <col min="6222" max="6222" width="7.7109375" style="13" customWidth="1"/>
    <col min="6223" max="6223" width="9.140625" style="13" customWidth="1"/>
    <col min="6224" max="6226" width="5.7109375" style="13" customWidth="1"/>
    <col min="6227" max="6227" width="7.7109375" style="13" customWidth="1"/>
    <col min="6228" max="6390" width="9.140625" style="13"/>
    <col min="6391" max="6391" width="3.7109375" style="13" customWidth="1"/>
    <col min="6392" max="6392" width="20.140625" style="13" customWidth="1"/>
    <col min="6393" max="6477" width="4.7109375" style="13" customWidth="1"/>
    <col min="6478" max="6478" width="7.7109375" style="13" customWidth="1"/>
    <col min="6479" max="6479" width="9.140625" style="13" customWidth="1"/>
    <col min="6480" max="6482" width="5.7109375" style="13" customWidth="1"/>
    <col min="6483" max="6483" width="7.7109375" style="13" customWidth="1"/>
    <col min="6484" max="6646" width="9.140625" style="13"/>
    <col min="6647" max="6647" width="3.7109375" style="13" customWidth="1"/>
    <col min="6648" max="6648" width="20.140625" style="13" customWidth="1"/>
    <col min="6649" max="6733" width="4.7109375" style="13" customWidth="1"/>
    <col min="6734" max="6734" width="7.7109375" style="13" customWidth="1"/>
    <col min="6735" max="6735" width="9.140625" style="13" customWidth="1"/>
    <col min="6736" max="6738" width="5.7109375" style="13" customWidth="1"/>
    <col min="6739" max="6739" width="7.7109375" style="13" customWidth="1"/>
    <col min="6740" max="6902" width="9.140625" style="13"/>
    <col min="6903" max="6903" width="3.7109375" style="13" customWidth="1"/>
    <col min="6904" max="6904" width="20.140625" style="13" customWidth="1"/>
    <col min="6905" max="6989" width="4.7109375" style="13" customWidth="1"/>
    <col min="6990" max="6990" width="7.7109375" style="13" customWidth="1"/>
    <col min="6991" max="6991" width="9.140625" style="13" customWidth="1"/>
    <col min="6992" max="6994" width="5.7109375" style="13" customWidth="1"/>
    <col min="6995" max="6995" width="7.7109375" style="13" customWidth="1"/>
    <col min="6996" max="7158" width="9.140625" style="13"/>
    <col min="7159" max="7159" width="3.7109375" style="13" customWidth="1"/>
    <col min="7160" max="7160" width="20.140625" style="13" customWidth="1"/>
    <col min="7161" max="7245" width="4.7109375" style="13" customWidth="1"/>
    <col min="7246" max="7246" width="7.7109375" style="13" customWidth="1"/>
    <col min="7247" max="7247" width="9.140625" style="13" customWidth="1"/>
    <col min="7248" max="7250" width="5.7109375" style="13" customWidth="1"/>
    <col min="7251" max="7251" width="7.7109375" style="13" customWidth="1"/>
    <col min="7252" max="7414" width="9.140625" style="13"/>
    <col min="7415" max="7415" width="3.7109375" style="13" customWidth="1"/>
    <col min="7416" max="7416" width="20.140625" style="13" customWidth="1"/>
    <col min="7417" max="7501" width="4.7109375" style="13" customWidth="1"/>
    <col min="7502" max="7502" width="7.7109375" style="13" customWidth="1"/>
    <col min="7503" max="7503" width="9.140625" style="13" customWidth="1"/>
    <col min="7504" max="7506" width="5.7109375" style="13" customWidth="1"/>
    <col min="7507" max="7507" width="7.7109375" style="13" customWidth="1"/>
    <col min="7508" max="7670" width="9.140625" style="13"/>
    <col min="7671" max="7671" width="3.7109375" style="13" customWidth="1"/>
    <col min="7672" max="7672" width="20.140625" style="13" customWidth="1"/>
    <col min="7673" max="7757" width="4.7109375" style="13" customWidth="1"/>
    <col min="7758" max="7758" width="7.7109375" style="13" customWidth="1"/>
    <col min="7759" max="7759" width="9.140625" style="13" customWidth="1"/>
    <col min="7760" max="7762" width="5.7109375" style="13" customWidth="1"/>
    <col min="7763" max="7763" width="7.7109375" style="13" customWidth="1"/>
    <col min="7764" max="7926" width="9.140625" style="13"/>
    <col min="7927" max="7927" width="3.7109375" style="13" customWidth="1"/>
    <col min="7928" max="7928" width="20.140625" style="13" customWidth="1"/>
    <col min="7929" max="8013" width="4.7109375" style="13" customWidth="1"/>
    <col min="8014" max="8014" width="7.7109375" style="13" customWidth="1"/>
    <col min="8015" max="8015" width="9.140625" style="13" customWidth="1"/>
    <col min="8016" max="8018" width="5.7109375" style="13" customWidth="1"/>
    <col min="8019" max="8019" width="7.7109375" style="13" customWidth="1"/>
    <col min="8020" max="8182" width="9.140625" style="13"/>
    <col min="8183" max="8183" width="3.7109375" style="13" customWidth="1"/>
    <col min="8184" max="8184" width="20.140625" style="13" customWidth="1"/>
    <col min="8185" max="8269" width="4.7109375" style="13" customWidth="1"/>
    <col min="8270" max="8270" width="7.7109375" style="13" customWidth="1"/>
    <col min="8271" max="8271" width="9.140625" style="13" customWidth="1"/>
    <col min="8272" max="8274" width="5.7109375" style="13" customWidth="1"/>
    <col min="8275" max="8275" width="7.7109375" style="13" customWidth="1"/>
    <col min="8276" max="8438" width="9.140625" style="13"/>
    <col min="8439" max="8439" width="3.7109375" style="13" customWidth="1"/>
    <col min="8440" max="8440" width="20.140625" style="13" customWidth="1"/>
    <col min="8441" max="8525" width="4.7109375" style="13" customWidth="1"/>
    <col min="8526" max="8526" width="7.7109375" style="13" customWidth="1"/>
    <col min="8527" max="8527" width="9.140625" style="13" customWidth="1"/>
    <col min="8528" max="8530" width="5.7109375" style="13" customWidth="1"/>
    <col min="8531" max="8531" width="7.7109375" style="13" customWidth="1"/>
    <col min="8532" max="8694" width="9.140625" style="13"/>
    <col min="8695" max="8695" width="3.7109375" style="13" customWidth="1"/>
    <col min="8696" max="8696" width="20.140625" style="13" customWidth="1"/>
    <col min="8697" max="8781" width="4.7109375" style="13" customWidth="1"/>
    <col min="8782" max="8782" width="7.7109375" style="13" customWidth="1"/>
    <col min="8783" max="8783" width="9.140625" style="13" customWidth="1"/>
    <col min="8784" max="8786" width="5.7109375" style="13" customWidth="1"/>
    <col min="8787" max="8787" width="7.7109375" style="13" customWidth="1"/>
    <col min="8788" max="8950" width="9.140625" style="13"/>
    <col min="8951" max="8951" width="3.7109375" style="13" customWidth="1"/>
    <col min="8952" max="8952" width="20.140625" style="13" customWidth="1"/>
    <col min="8953" max="9037" width="4.7109375" style="13" customWidth="1"/>
    <col min="9038" max="9038" width="7.7109375" style="13" customWidth="1"/>
    <col min="9039" max="9039" width="9.140625" style="13" customWidth="1"/>
    <col min="9040" max="9042" width="5.7109375" style="13" customWidth="1"/>
    <col min="9043" max="9043" width="7.7109375" style="13" customWidth="1"/>
    <col min="9044" max="9206" width="9.140625" style="13"/>
    <col min="9207" max="9207" width="3.7109375" style="13" customWidth="1"/>
    <col min="9208" max="9208" width="20.140625" style="13" customWidth="1"/>
    <col min="9209" max="9293" width="4.7109375" style="13" customWidth="1"/>
    <col min="9294" max="9294" width="7.7109375" style="13" customWidth="1"/>
    <col min="9295" max="9295" width="9.140625" style="13" customWidth="1"/>
    <col min="9296" max="9298" width="5.7109375" style="13" customWidth="1"/>
    <col min="9299" max="9299" width="7.7109375" style="13" customWidth="1"/>
    <col min="9300" max="9462" width="9.140625" style="13"/>
    <col min="9463" max="9463" width="3.7109375" style="13" customWidth="1"/>
    <col min="9464" max="9464" width="20.140625" style="13" customWidth="1"/>
    <col min="9465" max="9549" width="4.7109375" style="13" customWidth="1"/>
    <col min="9550" max="9550" width="7.7109375" style="13" customWidth="1"/>
    <col min="9551" max="9551" width="9.140625" style="13" customWidth="1"/>
    <col min="9552" max="9554" width="5.7109375" style="13" customWidth="1"/>
    <col min="9555" max="9555" width="7.7109375" style="13" customWidth="1"/>
    <col min="9556" max="9718" width="9.140625" style="13"/>
    <col min="9719" max="9719" width="3.7109375" style="13" customWidth="1"/>
    <col min="9720" max="9720" width="20.140625" style="13" customWidth="1"/>
    <col min="9721" max="9805" width="4.7109375" style="13" customWidth="1"/>
    <col min="9806" max="9806" width="7.7109375" style="13" customWidth="1"/>
    <col min="9807" max="9807" width="9.140625" style="13" customWidth="1"/>
    <col min="9808" max="9810" width="5.7109375" style="13" customWidth="1"/>
    <col min="9811" max="9811" width="7.7109375" style="13" customWidth="1"/>
    <col min="9812" max="9974" width="9.140625" style="13"/>
    <col min="9975" max="9975" width="3.7109375" style="13" customWidth="1"/>
    <col min="9976" max="9976" width="20.140625" style="13" customWidth="1"/>
    <col min="9977" max="10061" width="4.7109375" style="13" customWidth="1"/>
    <col min="10062" max="10062" width="7.7109375" style="13" customWidth="1"/>
    <col min="10063" max="10063" width="9.140625" style="13" customWidth="1"/>
    <col min="10064" max="10066" width="5.7109375" style="13" customWidth="1"/>
    <col min="10067" max="10067" width="7.7109375" style="13" customWidth="1"/>
    <col min="10068" max="10230" width="9.140625" style="13"/>
    <col min="10231" max="10231" width="3.7109375" style="13" customWidth="1"/>
    <col min="10232" max="10232" width="20.140625" style="13" customWidth="1"/>
    <col min="10233" max="10317" width="4.7109375" style="13" customWidth="1"/>
    <col min="10318" max="10318" width="7.7109375" style="13" customWidth="1"/>
    <col min="10319" max="10319" width="9.140625" style="13" customWidth="1"/>
    <col min="10320" max="10322" width="5.7109375" style="13" customWidth="1"/>
    <col min="10323" max="10323" width="7.7109375" style="13" customWidth="1"/>
    <col min="10324" max="10486" width="9.140625" style="13"/>
    <col min="10487" max="10487" width="3.7109375" style="13" customWidth="1"/>
    <col min="10488" max="10488" width="20.140625" style="13" customWidth="1"/>
    <col min="10489" max="10573" width="4.7109375" style="13" customWidth="1"/>
    <col min="10574" max="10574" width="7.7109375" style="13" customWidth="1"/>
    <col min="10575" max="10575" width="9.140625" style="13" customWidth="1"/>
    <col min="10576" max="10578" width="5.7109375" style="13" customWidth="1"/>
    <col min="10579" max="10579" width="7.7109375" style="13" customWidth="1"/>
    <col min="10580" max="10742" width="9.140625" style="13"/>
    <col min="10743" max="10743" width="3.7109375" style="13" customWidth="1"/>
    <col min="10744" max="10744" width="20.140625" style="13" customWidth="1"/>
    <col min="10745" max="10829" width="4.7109375" style="13" customWidth="1"/>
    <col min="10830" max="10830" width="7.7109375" style="13" customWidth="1"/>
    <col min="10831" max="10831" width="9.140625" style="13" customWidth="1"/>
    <col min="10832" max="10834" width="5.7109375" style="13" customWidth="1"/>
    <col min="10835" max="10835" width="7.7109375" style="13" customWidth="1"/>
    <col min="10836" max="10998" width="9.140625" style="13"/>
    <col min="10999" max="10999" width="3.7109375" style="13" customWidth="1"/>
    <col min="11000" max="11000" width="20.140625" style="13" customWidth="1"/>
    <col min="11001" max="11085" width="4.7109375" style="13" customWidth="1"/>
    <col min="11086" max="11086" width="7.7109375" style="13" customWidth="1"/>
    <col min="11087" max="11087" width="9.140625" style="13" customWidth="1"/>
    <col min="11088" max="11090" width="5.7109375" style="13" customWidth="1"/>
    <col min="11091" max="11091" width="7.7109375" style="13" customWidth="1"/>
    <col min="11092" max="11254" width="9.140625" style="13"/>
    <col min="11255" max="11255" width="3.7109375" style="13" customWidth="1"/>
    <col min="11256" max="11256" width="20.140625" style="13" customWidth="1"/>
    <col min="11257" max="11341" width="4.7109375" style="13" customWidth="1"/>
    <col min="11342" max="11342" width="7.7109375" style="13" customWidth="1"/>
    <col min="11343" max="11343" width="9.140625" style="13" customWidth="1"/>
    <col min="11344" max="11346" width="5.7109375" style="13" customWidth="1"/>
    <col min="11347" max="11347" width="7.7109375" style="13" customWidth="1"/>
    <col min="11348" max="11510" width="9.140625" style="13"/>
    <col min="11511" max="11511" width="3.7109375" style="13" customWidth="1"/>
    <col min="11512" max="11512" width="20.140625" style="13" customWidth="1"/>
    <col min="11513" max="11597" width="4.7109375" style="13" customWidth="1"/>
    <col min="11598" max="11598" width="7.7109375" style="13" customWidth="1"/>
    <col min="11599" max="11599" width="9.140625" style="13" customWidth="1"/>
    <col min="11600" max="11602" width="5.7109375" style="13" customWidth="1"/>
    <col min="11603" max="11603" width="7.7109375" style="13" customWidth="1"/>
    <col min="11604" max="11766" width="9.140625" style="13"/>
    <col min="11767" max="11767" width="3.7109375" style="13" customWidth="1"/>
    <col min="11768" max="11768" width="20.140625" style="13" customWidth="1"/>
    <col min="11769" max="11853" width="4.7109375" style="13" customWidth="1"/>
    <col min="11854" max="11854" width="7.7109375" style="13" customWidth="1"/>
    <col min="11855" max="11855" width="9.140625" style="13" customWidth="1"/>
    <col min="11856" max="11858" width="5.7109375" style="13" customWidth="1"/>
    <col min="11859" max="11859" width="7.7109375" style="13" customWidth="1"/>
    <col min="11860" max="12022" width="9.140625" style="13"/>
    <col min="12023" max="12023" width="3.7109375" style="13" customWidth="1"/>
    <col min="12024" max="12024" width="20.140625" style="13" customWidth="1"/>
    <col min="12025" max="12109" width="4.7109375" style="13" customWidth="1"/>
    <col min="12110" max="12110" width="7.7109375" style="13" customWidth="1"/>
    <col min="12111" max="12111" width="9.140625" style="13" customWidth="1"/>
    <col min="12112" max="12114" width="5.7109375" style="13" customWidth="1"/>
    <col min="12115" max="12115" width="7.7109375" style="13" customWidth="1"/>
    <col min="12116" max="12278" width="9.140625" style="13"/>
    <col min="12279" max="12279" width="3.7109375" style="13" customWidth="1"/>
    <col min="12280" max="12280" width="20.140625" style="13" customWidth="1"/>
    <col min="12281" max="12365" width="4.7109375" style="13" customWidth="1"/>
    <col min="12366" max="12366" width="7.7109375" style="13" customWidth="1"/>
    <col min="12367" max="12367" width="9.140625" style="13" customWidth="1"/>
    <col min="12368" max="12370" width="5.7109375" style="13" customWidth="1"/>
    <col min="12371" max="12371" width="7.7109375" style="13" customWidth="1"/>
    <col min="12372" max="12534" width="9.140625" style="13"/>
    <col min="12535" max="12535" width="3.7109375" style="13" customWidth="1"/>
    <col min="12536" max="12536" width="20.140625" style="13" customWidth="1"/>
    <col min="12537" max="12621" width="4.7109375" style="13" customWidth="1"/>
    <col min="12622" max="12622" width="7.7109375" style="13" customWidth="1"/>
    <col min="12623" max="12623" width="9.140625" style="13" customWidth="1"/>
    <col min="12624" max="12626" width="5.7109375" style="13" customWidth="1"/>
    <col min="12627" max="12627" width="7.7109375" style="13" customWidth="1"/>
    <col min="12628" max="12790" width="9.140625" style="13"/>
    <col min="12791" max="12791" width="3.7109375" style="13" customWidth="1"/>
    <col min="12792" max="12792" width="20.140625" style="13" customWidth="1"/>
    <col min="12793" max="12877" width="4.7109375" style="13" customWidth="1"/>
    <col min="12878" max="12878" width="7.7109375" style="13" customWidth="1"/>
    <col min="12879" max="12879" width="9.140625" style="13" customWidth="1"/>
    <col min="12880" max="12882" width="5.7109375" style="13" customWidth="1"/>
    <col min="12883" max="12883" width="7.7109375" style="13" customWidth="1"/>
    <col min="12884" max="13046" width="9.140625" style="13"/>
    <col min="13047" max="13047" width="3.7109375" style="13" customWidth="1"/>
    <col min="13048" max="13048" width="20.140625" style="13" customWidth="1"/>
    <col min="13049" max="13133" width="4.7109375" style="13" customWidth="1"/>
    <col min="13134" max="13134" width="7.7109375" style="13" customWidth="1"/>
    <col min="13135" max="13135" width="9.140625" style="13" customWidth="1"/>
    <col min="13136" max="13138" width="5.7109375" style="13" customWidth="1"/>
    <col min="13139" max="13139" width="7.7109375" style="13" customWidth="1"/>
    <col min="13140" max="13302" width="9.140625" style="13"/>
    <col min="13303" max="13303" width="3.7109375" style="13" customWidth="1"/>
    <col min="13304" max="13304" width="20.140625" style="13" customWidth="1"/>
    <col min="13305" max="13389" width="4.7109375" style="13" customWidth="1"/>
    <col min="13390" max="13390" width="7.7109375" style="13" customWidth="1"/>
    <col min="13391" max="13391" width="9.140625" style="13" customWidth="1"/>
    <col min="13392" max="13394" width="5.7109375" style="13" customWidth="1"/>
    <col min="13395" max="13395" width="7.7109375" style="13" customWidth="1"/>
    <col min="13396" max="13558" width="9.140625" style="13"/>
    <col min="13559" max="13559" width="3.7109375" style="13" customWidth="1"/>
    <col min="13560" max="13560" width="20.140625" style="13" customWidth="1"/>
    <col min="13561" max="13645" width="4.7109375" style="13" customWidth="1"/>
    <col min="13646" max="13646" width="7.7109375" style="13" customWidth="1"/>
    <col min="13647" max="13647" width="9.140625" style="13" customWidth="1"/>
    <col min="13648" max="13650" width="5.7109375" style="13" customWidth="1"/>
    <col min="13651" max="13651" width="7.7109375" style="13" customWidth="1"/>
    <col min="13652" max="13814" width="9.140625" style="13"/>
    <col min="13815" max="13815" width="3.7109375" style="13" customWidth="1"/>
    <col min="13816" max="13816" width="20.140625" style="13" customWidth="1"/>
    <col min="13817" max="13901" width="4.7109375" style="13" customWidth="1"/>
    <col min="13902" max="13902" width="7.7109375" style="13" customWidth="1"/>
    <col min="13903" max="13903" width="9.140625" style="13" customWidth="1"/>
    <col min="13904" max="13906" width="5.7109375" style="13" customWidth="1"/>
    <col min="13907" max="13907" width="7.7109375" style="13" customWidth="1"/>
    <col min="13908" max="14070" width="9.140625" style="13"/>
    <col min="14071" max="14071" width="3.7109375" style="13" customWidth="1"/>
    <col min="14072" max="14072" width="20.140625" style="13" customWidth="1"/>
    <col min="14073" max="14157" width="4.7109375" style="13" customWidth="1"/>
    <col min="14158" max="14158" width="7.7109375" style="13" customWidth="1"/>
    <col min="14159" max="14159" width="9.140625" style="13" customWidth="1"/>
    <col min="14160" max="14162" width="5.7109375" style="13" customWidth="1"/>
    <col min="14163" max="14163" width="7.7109375" style="13" customWidth="1"/>
    <col min="14164" max="14326" width="9.140625" style="13"/>
    <col min="14327" max="14327" width="3.7109375" style="13" customWidth="1"/>
    <col min="14328" max="14328" width="20.140625" style="13" customWidth="1"/>
    <col min="14329" max="14413" width="4.7109375" style="13" customWidth="1"/>
    <col min="14414" max="14414" width="7.7109375" style="13" customWidth="1"/>
    <col min="14415" max="14415" width="9.140625" style="13" customWidth="1"/>
    <col min="14416" max="14418" width="5.7109375" style="13" customWidth="1"/>
    <col min="14419" max="14419" width="7.7109375" style="13" customWidth="1"/>
    <col min="14420" max="14582" width="9.140625" style="13"/>
    <col min="14583" max="14583" width="3.7109375" style="13" customWidth="1"/>
    <col min="14584" max="14584" width="20.140625" style="13" customWidth="1"/>
    <col min="14585" max="14669" width="4.7109375" style="13" customWidth="1"/>
    <col min="14670" max="14670" width="7.7109375" style="13" customWidth="1"/>
    <col min="14671" max="14671" width="9.140625" style="13" customWidth="1"/>
    <col min="14672" max="14674" width="5.7109375" style="13" customWidth="1"/>
    <col min="14675" max="14675" width="7.7109375" style="13" customWidth="1"/>
    <col min="14676" max="14838" width="9.140625" style="13"/>
    <col min="14839" max="14839" width="3.7109375" style="13" customWidth="1"/>
    <col min="14840" max="14840" width="20.140625" style="13" customWidth="1"/>
    <col min="14841" max="14925" width="4.7109375" style="13" customWidth="1"/>
    <col min="14926" max="14926" width="7.7109375" style="13" customWidth="1"/>
    <col min="14927" max="14927" width="9.140625" style="13" customWidth="1"/>
    <col min="14928" max="14930" width="5.7109375" style="13" customWidth="1"/>
    <col min="14931" max="14931" width="7.7109375" style="13" customWidth="1"/>
    <col min="14932" max="15094" width="9.140625" style="13"/>
    <col min="15095" max="15095" width="3.7109375" style="13" customWidth="1"/>
    <col min="15096" max="15096" width="20.140625" style="13" customWidth="1"/>
    <col min="15097" max="15181" width="4.7109375" style="13" customWidth="1"/>
    <col min="15182" max="15182" width="7.7109375" style="13" customWidth="1"/>
    <col min="15183" max="15183" width="9.140625" style="13" customWidth="1"/>
    <col min="15184" max="15186" width="5.7109375" style="13" customWidth="1"/>
    <col min="15187" max="15187" width="7.7109375" style="13" customWidth="1"/>
    <col min="15188" max="15350" width="9.140625" style="13"/>
    <col min="15351" max="15351" width="3.7109375" style="13" customWidth="1"/>
    <col min="15352" max="15352" width="20.140625" style="13" customWidth="1"/>
    <col min="15353" max="15437" width="4.7109375" style="13" customWidth="1"/>
    <col min="15438" max="15438" width="7.7109375" style="13" customWidth="1"/>
    <col min="15439" max="15439" width="9.140625" style="13" customWidth="1"/>
    <col min="15440" max="15442" width="5.7109375" style="13" customWidth="1"/>
    <col min="15443" max="15443" width="7.7109375" style="13" customWidth="1"/>
    <col min="15444" max="15606" width="9.140625" style="13"/>
    <col min="15607" max="15607" width="3.7109375" style="13" customWidth="1"/>
    <col min="15608" max="15608" width="20.140625" style="13" customWidth="1"/>
    <col min="15609" max="15693" width="4.7109375" style="13" customWidth="1"/>
    <col min="15694" max="15694" width="7.7109375" style="13" customWidth="1"/>
    <col min="15695" max="15695" width="9.140625" style="13" customWidth="1"/>
    <col min="15696" max="15698" width="5.7109375" style="13" customWidth="1"/>
    <col min="15699" max="15699" width="7.7109375" style="13" customWidth="1"/>
    <col min="15700" max="15862" width="9.140625" style="13"/>
    <col min="15863" max="15863" width="3.7109375" style="13" customWidth="1"/>
    <col min="15864" max="15864" width="20.140625" style="13" customWidth="1"/>
    <col min="15865" max="15949" width="4.7109375" style="13" customWidth="1"/>
    <col min="15950" max="15950" width="7.7109375" style="13" customWidth="1"/>
    <col min="15951" max="15951" width="9.140625" style="13" customWidth="1"/>
    <col min="15952" max="15954" width="5.7109375" style="13" customWidth="1"/>
    <col min="15955" max="15955" width="7.7109375" style="13" customWidth="1"/>
    <col min="15956" max="16118" width="9.140625" style="13"/>
    <col min="16119" max="16119" width="3.7109375" style="13" customWidth="1"/>
    <col min="16120" max="16120" width="20.140625" style="13" customWidth="1"/>
    <col min="16121" max="16205" width="4.7109375" style="13" customWidth="1"/>
    <col min="16206" max="16206" width="7.7109375" style="13" customWidth="1"/>
    <col min="16207" max="16207" width="9.140625" style="13" customWidth="1"/>
    <col min="16208" max="16210" width="5.7109375" style="13" customWidth="1"/>
    <col min="16211" max="16211" width="7.7109375" style="13" customWidth="1"/>
    <col min="16212" max="16384" width="9.140625" style="13"/>
  </cols>
  <sheetData>
    <row r="1" spans="1:84" ht="90" customHeight="1" thickBot="1">
      <c r="A1" s="267" t="s">
        <v>23</v>
      </c>
      <c r="B1" s="269" t="s">
        <v>24</v>
      </c>
      <c r="C1" s="271" t="s">
        <v>85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3" t="s">
        <v>25</v>
      </c>
      <c r="BZ1" s="265" t="s">
        <v>26</v>
      </c>
      <c r="CA1" s="265" t="s">
        <v>27</v>
      </c>
      <c r="CB1" s="265" t="s">
        <v>28</v>
      </c>
      <c r="CC1" s="265" t="s">
        <v>29</v>
      </c>
      <c r="CD1" s="265" t="s">
        <v>30</v>
      </c>
      <c r="CE1" s="265" t="s">
        <v>31</v>
      </c>
    </row>
    <row r="2" spans="1:84" ht="15" customHeight="1" thickBot="1">
      <c r="A2" s="268"/>
      <c r="B2" s="270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3">
        <v>7</v>
      </c>
      <c r="J2" s="110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3">
        <v>14</v>
      </c>
      <c r="Q2" s="110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3">
        <v>21</v>
      </c>
      <c r="X2" s="110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3">
        <v>28</v>
      </c>
      <c r="AE2" s="110">
        <v>29</v>
      </c>
      <c r="AF2" s="110">
        <v>30</v>
      </c>
      <c r="AG2" s="110">
        <v>31</v>
      </c>
      <c r="AH2" s="110">
        <v>32</v>
      </c>
      <c r="AI2" s="110">
        <v>33</v>
      </c>
      <c r="AJ2" s="110">
        <v>34</v>
      </c>
      <c r="AK2" s="113">
        <v>35</v>
      </c>
      <c r="AL2" s="246">
        <v>36</v>
      </c>
      <c r="AM2" s="15">
        <v>37</v>
      </c>
      <c r="AN2" s="15">
        <v>38</v>
      </c>
      <c r="AO2" s="15">
        <v>39</v>
      </c>
      <c r="AP2" s="15">
        <v>40</v>
      </c>
      <c r="AQ2" s="15">
        <v>41</v>
      </c>
      <c r="AR2" s="113">
        <v>42</v>
      </c>
      <c r="AS2" s="110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13">
        <v>49</v>
      </c>
      <c r="AZ2" s="110">
        <v>50</v>
      </c>
      <c r="BA2" s="110">
        <v>51</v>
      </c>
      <c r="BB2" s="110">
        <v>52</v>
      </c>
      <c r="BC2" s="110">
        <v>53</v>
      </c>
      <c r="BD2" s="110">
        <v>54</v>
      </c>
      <c r="BE2" s="110">
        <v>55</v>
      </c>
      <c r="BF2" s="113">
        <v>56</v>
      </c>
      <c r="BG2" s="110">
        <v>57</v>
      </c>
      <c r="BH2" s="110">
        <v>58</v>
      </c>
      <c r="BI2" s="110">
        <v>59</v>
      </c>
      <c r="BJ2" s="110">
        <v>60</v>
      </c>
      <c r="BK2" s="110">
        <v>61</v>
      </c>
      <c r="BL2" s="110">
        <v>62</v>
      </c>
      <c r="BM2" s="113">
        <v>63</v>
      </c>
      <c r="BN2" s="110">
        <v>64</v>
      </c>
      <c r="BO2" s="110">
        <v>65</v>
      </c>
      <c r="BP2" s="110">
        <v>66</v>
      </c>
      <c r="BQ2" s="110">
        <v>67</v>
      </c>
      <c r="BR2" s="110">
        <v>68</v>
      </c>
      <c r="BS2" s="110">
        <v>69</v>
      </c>
      <c r="BT2" s="113">
        <v>70</v>
      </c>
      <c r="BU2" s="110">
        <v>71</v>
      </c>
      <c r="BV2" s="15">
        <v>72</v>
      </c>
      <c r="BW2" s="15"/>
      <c r="BX2" s="247"/>
      <c r="BY2" s="274"/>
      <c r="BZ2" s="266"/>
      <c r="CA2" s="266"/>
      <c r="CB2" s="266"/>
      <c r="CC2" s="266"/>
      <c r="CD2" s="266"/>
      <c r="CE2" s="266"/>
    </row>
    <row r="3" spans="1:84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14">
        <v>411</v>
      </c>
      <c r="J3" s="111">
        <v>479</v>
      </c>
      <c r="K3" s="19">
        <v>428</v>
      </c>
      <c r="L3" s="19">
        <v>432</v>
      </c>
      <c r="M3" s="19">
        <v>397</v>
      </c>
      <c r="N3" s="19">
        <v>387</v>
      </c>
      <c r="O3" s="19">
        <v>377</v>
      </c>
      <c r="P3" s="114">
        <v>436</v>
      </c>
      <c r="Q3" s="111">
        <v>400</v>
      </c>
      <c r="R3" s="19">
        <v>395</v>
      </c>
      <c r="S3" s="19">
        <v>416</v>
      </c>
      <c r="T3" s="19">
        <v>458</v>
      </c>
      <c r="U3" s="38">
        <v>490</v>
      </c>
      <c r="V3" s="19">
        <v>442</v>
      </c>
      <c r="W3" s="146">
        <v>398</v>
      </c>
      <c r="X3" s="111">
        <v>412</v>
      </c>
      <c r="Y3" s="19">
        <v>445</v>
      </c>
      <c r="Z3" s="19">
        <v>460</v>
      </c>
      <c r="AA3" s="19">
        <v>443</v>
      </c>
      <c r="AB3" s="19">
        <v>394</v>
      </c>
      <c r="AC3" s="19">
        <v>515</v>
      </c>
      <c r="AD3" s="114">
        <v>482</v>
      </c>
      <c r="AE3" s="227" t="s">
        <v>269</v>
      </c>
      <c r="AF3" s="188">
        <v>420</v>
      </c>
      <c r="AG3" s="188">
        <v>452</v>
      </c>
      <c r="AH3" s="188">
        <v>387</v>
      </c>
      <c r="AI3" s="188">
        <v>398</v>
      </c>
      <c r="AJ3" s="188">
        <v>477</v>
      </c>
      <c r="AK3" s="190">
        <v>453</v>
      </c>
      <c r="AL3" s="244">
        <v>487</v>
      </c>
      <c r="AM3" s="19">
        <v>461</v>
      </c>
      <c r="AN3" s="19">
        <v>469</v>
      </c>
      <c r="AO3" s="19">
        <v>418</v>
      </c>
      <c r="AP3" s="250">
        <v>552</v>
      </c>
      <c r="AQ3" s="19">
        <v>469</v>
      </c>
      <c r="AR3" s="114">
        <v>418</v>
      </c>
      <c r="AS3" s="111">
        <v>395</v>
      </c>
      <c r="AT3" s="19">
        <v>450</v>
      </c>
      <c r="AU3" s="19">
        <v>426</v>
      </c>
      <c r="AV3" s="19">
        <v>419</v>
      </c>
      <c r="AW3" s="38">
        <v>477</v>
      </c>
      <c r="AX3" s="19">
        <v>429</v>
      </c>
      <c r="AY3" s="114">
        <v>464</v>
      </c>
      <c r="AZ3" s="111">
        <v>480</v>
      </c>
      <c r="BA3" s="111">
        <v>454</v>
      </c>
      <c r="BB3" s="111">
        <v>424</v>
      </c>
      <c r="BC3" s="111">
        <v>462</v>
      </c>
      <c r="BD3" s="111">
        <v>421</v>
      </c>
      <c r="BE3" s="111">
        <v>511</v>
      </c>
      <c r="BF3" s="114">
        <v>434</v>
      </c>
      <c r="BG3" s="111">
        <v>524</v>
      </c>
      <c r="BH3" s="111">
        <v>441</v>
      </c>
      <c r="BI3" s="111">
        <v>449</v>
      </c>
      <c r="BJ3" s="111">
        <v>497</v>
      </c>
      <c r="BK3" s="111">
        <v>445</v>
      </c>
      <c r="BL3" s="111">
        <v>452</v>
      </c>
      <c r="BM3" s="114">
        <v>430</v>
      </c>
      <c r="BN3" s="111">
        <v>447</v>
      </c>
      <c r="BO3" s="111">
        <v>418</v>
      </c>
      <c r="BP3" s="111">
        <v>404</v>
      </c>
      <c r="BQ3" s="111">
        <v>442</v>
      </c>
      <c r="BR3" s="111">
        <v>451</v>
      </c>
      <c r="BS3" s="111">
        <v>453</v>
      </c>
      <c r="BT3" s="114">
        <v>435</v>
      </c>
      <c r="BU3" s="111">
        <v>513</v>
      </c>
      <c r="BV3" s="19"/>
      <c r="BW3" s="19"/>
      <c r="BX3" s="245"/>
      <c r="BY3" s="27">
        <f>COUNTA(C3:BX3)</f>
        <v>71</v>
      </c>
      <c r="BZ3" s="20">
        <f>SUM(C3:BX3)</f>
        <v>30974</v>
      </c>
      <c r="CA3" s="21">
        <f>BZ3/BY3</f>
        <v>436.25352112676057</v>
      </c>
      <c r="CB3" s="22">
        <v>56</v>
      </c>
      <c r="CC3" s="22">
        <v>0</v>
      </c>
      <c r="CD3" s="22">
        <f>BY3-CC3-CB3</f>
        <v>15</v>
      </c>
      <c r="CE3" s="23">
        <f>2*CB3+1*CC3</f>
        <v>112</v>
      </c>
      <c r="CF3" s="24"/>
    </row>
    <row r="4" spans="1:84" s="25" customFormat="1" ht="30" customHeight="1" thickBot="1">
      <c r="A4" s="16" t="s">
        <v>33</v>
      </c>
      <c r="B4" s="17" t="s">
        <v>76</v>
      </c>
      <c r="C4" s="18">
        <v>432</v>
      </c>
      <c r="D4" s="19">
        <v>390</v>
      </c>
      <c r="E4" s="19">
        <v>441</v>
      </c>
      <c r="F4" s="19">
        <v>385</v>
      </c>
      <c r="G4" s="38">
        <v>498</v>
      </c>
      <c r="H4" s="19">
        <v>406</v>
      </c>
      <c r="I4" s="114">
        <v>459</v>
      </c>
      <c r="J4" s="111">
        <v>476</v>
      </c>
      <c r="K4" s="19">
        <v>393</v>
      </c>
      <c r="L4" s="19">
        <v>480</v>
      </c>
      <c r="M4" s="19">
        <v>478</v>
      </c>
      <c r="N4" s="19">
        <v>422</v>
      </c>
      <c r="O4" s="19">
        <v>478</v>
      </c>
      <c r="P4" s="114">
        <v>408</v>
      </c>
      <c r="Q4" s="111">
        <v>450</v>
      </c>
      <c r="R4" s="19">
        <v>427</v>
      </c>
      <c r="S4" s="19">
        <v>441</v>
      </c>
      <c r="T4" s="19">
        <v>445</v>
      </c>
      <c r="U4" s="19">
        <v>487</v>
      </c>
      <c r="V4" s="19">
        <v>400</v>
      </c>
      <c r="W4" s="114">
        <v>430</v>
      </c>
      <c r="X4" s="111">
        <v>403</v>
      </c>
      <c r="Y4" s="19">
        <v>453</v>
      </c>
      <c r="Z4" s="19">
        <v>412</v>
      </c>
      <c r="AA4" s="19">
        <v>466</v>
      </c>
      <c r="AB4" s="19">
        <v>427</v>
      </c>
      <c r="AC4" s="19">
        <v>397</v>
      </c>
      <c r="AD4" s="114">
        <v>452</v>
      </c>
      <c r="AE4" s="188">
        <v>386</v>
      </c>
      <c r="AF4" s="188">
        <v>549</v>
      </c>
      <c r="AG4" s="188">
        <v>418</v>
      </c>
      <c r="AH4" s="188">
        <v>410</v>
      </c>
      <c r="AI4" s="188">
        <v>462</v>
      </c>
      <c r="AJ4" s="188">
        <v>450</v>
      </c>
      <c r="AK4" s="190">
        <v>403</v>
      </c>
      <c r="AL4" s="237">
        <v>435</v>
      </c>
      <c r="AM4" s="26">
        <v>405</v>
      </c>
      <c r="AN4" s="26">
        <v>428</v>
      </c>
      <c r="AO4" s="26">
        <v>399</v>
      </c>
      <c r="AP4" s="26">
        <v>377</v>
      </c>
      <c r="AQ4" s="26">
        <v>474</v>
      </c>
      <c r="AR4" s="190">
        <v>478</v>
      </c>
      <c r="AS4" s="188">
        <v>456</v>
      </c>
      <c r="AT4" s="26">
        <v>430</v>
      </c>
      <c r="AU4" s="26">
        <v>425</v>
      </c>
      <c r="AV4" s="26">
        <v>399</v>
      </c>
      <c r="AW4" s="26">
        <v>410</v>
      </c>
      <c r="AX4" s="26">
        <v>388</v>
      </c>
      <c r="AY4" s="190">
        <v>406</v>
      </c>
      <c r="AZ4" s="188">
        <v>375</v>
      </c>
      <c r="BA4" s="188">
        <v>422</v>
      </c>
      <c r="BB4" s="188">
        <v>428</v>
      </c>
      <c r="BC4" s="188">
        <v>364</v>
      </c>
      <c r="BD4" s="188">
        <v>438</v>
      </c>
      <c r="BE4" s="188">
        <v>429</v>
      </c>
      <c r="BF4" s="190">
        <v>435</v>
      </c>
      <c r="BG4" s="188">
        <v>397</v>
      </c>
      <c r="BH4" s="188">
        <v>487</v>
      </c>
      <c r="BI4" s="188">
        <v>449</v>
      </c>
      <c r="BJ4" s="188">
        <v>470</v>
      </c>
      <c r="BK4" s="188">
        <v>408</v>
      </c>
      <c r="BL4" s="188">
        <v>451</v>
      </c>
      <c r="BM4" s="190">
        <v>458</v>
      </c>
      <c r="BN4" s="188">
        <v>486</v>
      </c>
      <c r="BO4" s="188">
        <v>392</v>
      </c>
      <c r="BP4" s="188">
        <v>442</v>
      </c>
      <c r="BQ4" s="188">
        <v>410</v>
      </c>
      <c r="BR4" s="188">
        <v>444</v>
      </c>
      <c r="BS4" s="188">
        <v>429</v>
      </c>
      <c r="BT4" s="190">
        <v>448</v>
      </c>
      <c r="BU4" s="188">
        <v>443</v>
      </c>
      <c r="BV4" s="26"/>
      <c r="BW4" s="26"/>
      <c r="BX4" s="238"/>
      <c r="BY4" s="37">
        <f>COUNTA(C4:BX4)</f>
        <v>71</v>
      </c>
      <c r="BZ4" s="20">
        <f>SUM(C4:BX4)</f>
        <v>30729</v>
      </c>
      <c r="CA4" s="21">
        <f>BZ4/BY4</f>
        <v>432.80281690140845</v>
      </c>
      <c r="CB4" s="22">
        <v>52</v>
      </c>
      <c r="CC4" s="22">
        <v>0</v>
      </c>
      <c r="CD4" s="22">
        <f>BY4-CC4-CB4</f>
        <v>19</v>
      </c>
      <c r="CE4" s="23">
        <f>2*CB4+1*CC4</f>
        <v>104</v>
      </c>
    </row>
    <row r="5" spans="1:84" s="25" customFormat="1" ht="30" customHeight="1" thickBot="1">
      <c r="A5" s="28" t="s">
        <v>35</v>
      </c>
      <c r="B5" s="17" t="s">
        <v>75</v>
      </c>
      <c r="C5" s="18">
        <v>388</v>
      </c>
      <c r="D5" s="19">
        <v>379</v>
      </c>
      <c r="E5" s="19">
        <v>426</v>
      </c>
      <c r="F5" s="19">
        <v>445</v>
      </c>
      <c r="G5" s="19">
        <v>436</v>
      </c>
      <c r="H5" s="19">
        <v>432</v>
      </c>
      <c r="I5" s="114">
        <v>454</v>
      </c>
      <c r="J5" s="111">
        <v>374</v>
      </c>
      <c r="K5" s="19">
        <v>471</v>
      </c>
      <c r="L5" s="19">
        <v>379</v>
      </c>
      <c r="M5" s="19">
        <v>472</v>
      </c>
      <c r="N5" s="19">
        <v>504</v>
      </c>
      <c r="O5" s="19">
        <v>409</v>
      </c>
      <c r="P5" s="114">
        <v>445</v>
      </c>
      <c r="Q5" s="111">
        <v>393</v>
      </c>
      <c r="R5" s="19">
        <v>377</v>
      </c>
      <c r="S5" s="19">
        <v>392</v>
      </c>
      <c r="T5" s="19">
        <v>480</v>
      </c>
      <c r="U5" s="19">
        <v>401</v>
      </c>
      <c r="V5" s="19">
        <v>473</v>
      </c>
      <c r="W5" s="114">
        <v>397</v>
      </c>
      <c r="X5" s="111">
        <v>452</v>
      </c>
      <c r="Y5" s="19">
        <v>410</v>
      </c>
      <c r="Z5" s="19">
        <v>410</v>
      </c>
      <c r="AA5" s="19">
        <v>423</v>
      </c>
      <c r="AB5" s="19">
        <v>364</v>
      </c>
      <c r="AC5" s="19">
        <v>400</v>
      </c>
      <c r="AD5" s="114">
        <v>449</v>
      </c>
      <c r="AE5" s="111">
        <v>361</v>
      </c>
      <c r="AF5" s="111">
        <v>451</v>
      </c>
      <c r="AG5" s="111">
        <v>403</v>
      </c>
      <c r="AH5" s="111">
        <v>395</v>
      </c>
      <c r="AI5" s="111">
        <v>413</v>
      </c>
      <c r="AJ5" s="111">
        <v>494</v>
      </c>
      <c r="AK5" s="114">
        <v>417</v>
      </c>
      <c r="AL5" s="237">
        <v>398</v>
      </c>
      <c r="AM5" s="26">
        <v>386</v>
      </c>
      <c r="AN5" s="26">
        <v>346</v>
      </c>
      <c r="AO5" s="26">
        <v>443</v>
      </c>
      <c r="AP5" s="26">
        <v>400</v>
      </c>
      <c r="AQ5" s="26">
        <v>412</v>
      </c>
      <c r="AR5" s="190">
        <v>425</v>
      </c>
      <c r="AS5" s="188">
        <v>466</v>
      </c>
      <c r="AT5" s="26">
        <v>366</v>
      </c>
      <c r="AU5" s="26">
        <v>461</v>
      </c>
      <c r="AV5" s="26">
        <v>440</v>
      </c>
      <c r="AW5" s="26">
        <v>439</v>
      </c>
      <c r="AX5" s="26">
        <v>428</v>
      </c>
      <c r="AY5" s="190">
        <v>398</v>
      </c>
      <c r="AZ5" s="188">
        <v>417</v>
      </c>
      <c r="BA5" s="188">
        <v>399</v>
      </c>
      <c r="BB5" s="188">
        <v>362</v>
      </c>
      <c r="BC5" s="188">
        <v>412</v>
      </c>
      <c r="BD5" s="188">
        <v>422</v>
      </c>
      <c r="BE5" s="188">
        <v>326</v>
      </c>
      <c r="BF5" s="190">
        <v>332</v>
      </c>
      <c r="BG5" s="188">
        <v>395</v>
      </c>
      <c r="BH5" s="188">
        <v>397</v>
      </c>
      <c r="BI5" s="188">
        <v>464</v>
      </c>
      <c r="BJ5" s="188">
        <v>403</v>
      </c>
      <c r="BK5" s="188">
        <v>414</v>
      </c>
      <c r="BL5" s="188">
        <v>400</v>
      </c>
      <c r="BM5" s="190">
        <v>393</v>
      </c>
      <c r="BN5" s="188">
        <v>420</v>
      </c>
      <c r="BO5" s="188">
        <v>433</v>
      </c>
      <c r="BP5" s="188">
        <v>437</v>
      </c>
      <c r="BQ5" s="188">
        <v>416</v>
      </c>
      <c r="BR5" s="188">
        <v>468</v>
      </c>
      <c r="BS5" s="188">
        <v>436</v>
      </c>
      <c r="BT5" s="190">
        <v>481</v>
      </c>
      <c r="BU5" s="188">
        <v>423</v>
      </c>
      <c r="BV5" s="26"/>
      <c r="BW5" s="26"/>
      <c r="BX5" s="238"/>
      <c r="BY5" s="36">
        <f>COUNTA(C5:BX5)</f>
        <v>71</v>
      </c>
      <c r="BZ5" s="20">
        <f>SUM(C5:BX5)</f>
        <v>29627</v>
      </c>
      <c r="CA5" s="21">
        <f>BZ5/BY5</f>
        <v>417.28169014084506</v>
      </c>
      <c r="CB5" s="22">
        <v>46</v>
      </c>
      <c r="CC5" s="22">
        <v>0</v>
      </c>
      <c r="CD5" s="22">
        <f>BY5-CC5-CB5</f>
        <v>25</v>
      </c>
      <c r="CE5" s="23">
        <f>2*CB5+1*CC5</f>
        <v>92</v>
      </c>
    </row>
    <row r="6" spans="1:84" s="25" customFormat="1" ht="30" customHeight="1" thickBot="1">
      <c r="A6" s="28" t="s">
        <v>36</v>
      </c>
      <c r="B6" s="31" t="s">
        <v>74</v>
      </c>
      <c r="C6" s="32">
        <v>384</v>
      </c>
      <c r="D6" s="30">
        <v>412</v>
      </c>
      <c r="E6" s="30">
        <v>460</v>
      </c>
      <c r="F6" s="30">
        <v>440</v>
      </c>
      <c r="G6" s="30">
        <v>388</v>
      </c>
      <c r="H6" s="30">
        <v>409</v>
      </c>
      <c r="I6" s="115">
        <v>398</v>
      </c>
      <c r="J6" s="112">
        <v>380</v>
      </c>
      <c r="K6" s="30">
        <v>446</v>
      </c>
      <c r="L6" s="30">
        <v>501</v>
      </c>
      <c r="M6" s="30">
        <v>413</v>
      </c>
      <c r="N6" s="30">
        <v>435</v>
      </c>
      <c r="O6" s="30">
        <v>445</v>
      </c>
      <c r="P6" s="115">
        <v>370</v>
      </c>
      <c r="Q6" s="112">
        <v>435</v>
      </c>
      <c r="R6" s="30">
        <v>390</v>
      </c>
      <c r="S6" s="30">
        <v>386</v>
      </c>
      <c r="T6" s="30">
        <v>410</v>
      </c>
      <c r="U6" s="30">
        <v>413</v>
      </c>
      <c r="V6" s="30">
        <v>408</v>
      </c>
      <c r="W6" s="115">
        <v>450</v>
      </c>
      <c r="X6" s="112">
        <v>368</v>
      </c>
      <c r="Y6" s="30">
        <v>385</v>
      </c>
      <c r="Z6" s="30">
        <v>373</v>
      </c>
      <c r="AA6" s="30">
        <v>455</v>
      </c>
      <c r="AB6" s="30">
        <v>487</v>
      </c>
      <c r="AC6" s="30">
        <v>407</v>
      </c>
      <c r="AD6" s="115">
        <v>485</v>
      </c>
      <c r="AE6" s="112">
        <v>389</v>
      </c>
      <c r="AF6" s="112">
        <v>386</v>
      </c>
      <c r="AG6" s="112">
        <v>447</v>
      </c>
      <c r="AH6" s="112">
        <v>385</v>
      </c>
      <c r="AI6" s="112">
        <v>382</v>
      </c>
      <c r="AJ6" s="112">
        <v>387</v>
      </c>
      <c r="AK6" s="115">
        <v>396</v>
      </c>
      <c r="AL6" s="237">
        <v>402</v>
      </c>
      <c r="AM6" s="26">
        <v>391</v>
      </c>
      <c r="AN6" s="26">
        <v>370</v>
      </c>
      <c r="AO6" s="26">
        <v>367</v>
      </c>
      <c r="AP6" s="26">
        <v>436</v>
      </c>
      <c r="AQ6" s="26">
        <v>343</v>
      </c>
      <c r="AR6" s="190">
        <v>466</v>
      </c>
      <c r="AS6" s="188">
        <v>399</v>
      </c>
      <c r="AT6" s="26">
        <v>448</v>
      </c>
      <c r="AU6" s="26">
        <v>404</v>
      </c>
      <c r="AV6" s="26">
        <v>401</v>
      </c>
      <c r="AW6" s="26">
        <v>376</v>
      </c>
      <c r="AX6" s="26">
        <v>406</v>
      </c>
      <c r="AY6" s="190">
        <v>404</v>
      </c>
      <c r="AZ6" s="188">
        <v>415</v>
      </c>
      <c r="BA6" s="188">
        <v>402</v>
      </c>
      <c r="BB6" s="188">
        <v>402</v>
      </c>
      <c r="BC6" s="188">
        <v>402</v>
      </c>
      <c r="BD6" s="188">
        <v>442</v>
      </c>
      <c r="BE6" s="188">
        <v>413</v>
      </c>
      <c r="BF6" s="190">
        <v>369</v>
      </c>
      <c r="BG6" s="188">
        <v>400</v>
      </c>
      <c r="BH6" s="188">
        <v>379</v>
      </c>
      <c r="BI6" s="188">
        <v>388</v>
      </c>
      <c r="BJ6" s="188">
        <v>441</v>
      </c>
      <c r="BK6" s="188">
        <v>472</v>
      </c>
      <c r="BL6" s="188">
        <v>370</v>
      </c>
      <c r="BM6" s="190">
        <v>447</v>
      </c>
      <c r="BN6" s="188">
        <v>464</v>
      </c>
      <c r="BO6" s="188">
        <v>360</v>
      </c>
      <c r="BP6" s="188">
        <v>341</v>
      </c>
      <c r="BQ6" s="188">
        <v>445</v>
      </c>
      <c r="BR6" s="188">
        <v>513</v>
      </c>
      <c r="BS6" s="188">
        <v>377</v>
      </c>
      <c r="BT6" s="190">
        <v>407</v>
      </c>
      <c r="BU6" s="188"/>
      <c r="BV6" s="26"/>
      <c r="BW6" s="26"/>
      <c r="BX6" s="238"/>
      <c r="BY6" s="33">
        <f>COUNTA(C6:BX6)</f>
        <v>70</v>
      </c>
      <c r="BZ6" s="34">
        <f>SUM(C6:BX6)</f>
        <v>28767</v>
      </c>
      <c r="CA6" s="35">
        <f>BZ6/BY6</f>
        <v>410.95714285714286</v>
      </c>
      <c r="CB6" s="22">
        <v>45</v>
      </c>
      <c r="CC6" s="22">
        <v>0</v>
      </c>
      <c r="CD6" s="22">
        <f>BY6-CC6-CB6</f>
        <v>25</v>
      </c>
      <c r="CE6" s="23">
        <f>2*CB6+1*CC6</f>
        <v>90</v>
      </c>
    </row>
    <row r="7" spans="1:84" s="25" customFormat="1" ht="30" customHeight="1" thickBot="1">
      <c r="A7" s="16" t="s">
        <v>37</v>
      </c>
      <c r="B7" s="117" t="s">
        <v>326</v>
      </c>
      <c r="C7" s="207">
        <v>380</v>
      </c>
      <c r="D7" s="209">
        <v>347</v>
      </c>
      <c r="E7" s="209">
        <v>325</v>
      </c>
      <c r="F7" s="209">
        <v>368</v>
      </c>
      <c r="G7" s="209">
        <v>382</v>
      </c>
      <c r="H7" s="209">
        <v>387</v>
      </c>
      <c r="I7" s="211">
        <v>314</v>
      </c>
      <c r="J7" s="213">
        <v>420</v>
      </c>
      <c r="K7" s="209">
        <v>412</v>
      </c>
      <c r="L7" s="209">
        <v>315</v>
      </c>
      <c r="M7" s="209">
        <v>351</v>
      </c>
      <c r="N7" s="209">
        <v>372</v>
      </c>
      <c r="O7" s="209">
        <v>308</v>
      </c>
      <c r="P7" s="211">
        <v>381</v>
      </c>
      <c r="Q7" s="213">
        <v>389</v>
      </c>
      <c r="R7" s="209">
        <v>421</v>
      </c>
      <c r="S7" s="209">
        <v>327</v>
      </c>
      <c r="T7" s="209">
        <v>434</v>
      </c>
      <c r="U7" s="209">
        <v>403</v>
      </c>
      <c r="V7" s="209">
        <v>362</v>
      </c>
      <c r="W7" s="211">
        <v>425</v>
      </c>
      <c r="X7" s="213">
        <v>342</v>
      </c>
      <c r="Y7" s="209">
        <v>349</v>
      </c>
      <c r="Z7" s="209">
        <v>436</v>
      </c>
      <c r="AA7" s="209">
        <v>373</v>
      </c>
      <c r="AB7" s="209">
        <v>347</v>
      </c>
      <c r="AC7" s="209">
        <v>393</v>
      </c>
      <c r="AD7" s="211">
        <v>367</v>
      </c>
      <c r="AE7" s="213">
        <v>362</v>
      </c>
      <c r="AF7" s="213">
        <v>406</v>
      </c>
      <c r="AG7" s="213">
        <v>376</v>
      </c>
      <c r="AH7" s="213">
        <v>362</v>
      </c>
      <c r="AI7" s="213">
        <v>389</v>
      </c>
      <c r="AJ7" s="213">
        <v>331</v>
      </c>
      <c r="AK7" s="211">
        <v>370</v>
      </c>
      <c r="AL7" s="239">
        <v>430</v>
      </c>
      <c r="AM7" s="240">
        <v>369</v>
      </c>
      <c r="AN7" s="240">
        <v>411</v>
      </c>
      <c r="AO7" s="240">
        <v>337</v>
      </c>
      <c r="AP7" s="240">
        <v>424</v>
      </c>
      <c r="AQ7" s="240">
        <v>403</v>
      </c>
      <c r="AR7" s="249">
        <v>406</v>
      </c>
      <c r="AS7" s="248">
        <v>374</v>
      </c>
      <c r="AT7" s="240">
        <v>375</v>
      </c>
      <c r="AU7" s="240">
        <v>322</v>
      </c>
      <c r="AV7" s="240">
        <v>385</v>
      </c>
      <c r="AW7" s="240">
        <v>390</v>
      </c>
      <c r="AX7" s="240">
        <v>406</v>
      </c>
      <c r="AY7" s="249">
        <v>318</v>
      </c>
      <c r="AZ7" s="248">
        <v>379</v>
      </c>
      <c r="BA7" s="248">
        <v>390</v>
      </c>
      <c r="BB7" s="248">
        <v>389</v>
      </c>
      <c r="BC7" s="248">
        <v>369</v>
      </c>
      <c r="BD7" s="248">
        <v>398</v>
      </c>
      <c r="BE7" s="248">
        <v>451</v>
      </c>
      <c r="BF7" s="249">
        <v>345</v>
      </c>
      <c r="BG7" s="248">
        <v>343</v>
      </c>
      <c r="BH7" s="248">
        <v>334</v>
      </c>
      <c r="BI7" s="248">
        <v>400</v>
      </c>
      <c r="BJ7" s="248">
        <v>449</v>
      </c>
      <c r="BK7" s="248">
        <v>402</v>
      </c>
      <c r="BL7" s="248">
        <v>368</v>
      </c>
      <c r="BM7" s="249">
        <v>338</v>
      </c>
      <c r="BN7" s="248">
        <v>357</v>
      </c>
      <c r="BO7" s="248">
        <v>448</v>
      </c>
      <c r="BP7" s="248">
        <v>409</v>
      </c>
      <c r="BQ7" s="248">
        <v>415</v>
      </c>
      <c r="BR7" s="248">
        <v>390</v>
      </c>
      <c r="BS7" s="248">
        <v>366</v>
      </c>
      <c r="BT7" s="249">
        <v>423</v>
      </c>
      <c r="BU7" s="248">
        <v>403</v>
      </c>
      <c r="BV7" s="240">
        <v>453</v>
      </c>
      <c r="BW7" s="240"/>
      <c r="BX7" s="241"/>
      <c r="BY7" s="215">
        <f>COUNTA(C7:BX7)</f>
        <v>72</v>
      </c>
      <c r="BZ7" s="217">
        <f>SUM(C7:BX7)</f>
        <v>27395</v>
      </c>
      <c r="CA7" s="35">
        <f>BZ7/BY7</f>
        <v>380.48611111111109</v>
      </c>
      <c r="CB7" s="77">
        <v>26</v>
      </c>
      <c r="CC7" s="77">
        <v>0</v>
      </c>
      <c r="CD7" s="77">
        <f>BY7-CC7-CB7</f>
        <v>46</v>
      </c>
      <c r="CE7" s="23">
        <f>2*CB7+1*CC7</f>
        <v>52</v>
      </c>
    </row>
    <row r="8" spans="1:84" s="25" customFormat="1" ht="30" customHeight="1" thickBot="1">
      <c r="A8" s="16" t="s">
        <v>38</v>
      </c>
      <c r="B8" s="73" t="s">
        <v>327</v>
      </c>
      <c r="C8" s="32">
        <v>388</v>
      </c>
      <c r="D8" s="30">
        <v>289</v>
      </c>
      <c r="E8" s="30">
        <v>359</v>
      </c>
      <c r="F8" s="30">
        <v>296</v>
      </c>
      <c r="G8" s="30">
        <v>339</v>
      </c>
      <c r="H8" s="30">
        <v>306</v>
      </c>
      <c r="I8" s="115">
        <v>344</v>
      </c>
      <c r="J8" s="112">
        <v>342</v>
      </c>
      <c r="K8" s="30">
        <v>310</v>
      </c>
      <c r="L8" s="30">
        <v>338</v>
      </c>
      <c r="M8" s="30">
        <v>388</v>
      </c>
      <c r="N8" s="30">
        <v>369</v>
      </c>
      <c r="O8" s="30">
        <v>379</v>
      </c>
      <c r="P8" s="115">
        <v>367</v>
      </c>
      <c r="Q8" s="112">
        <v>330</v>
      </c>
      <c r="R8" s="30">
        <v>345</v>
      </c>
      <c r="S8" s="30">
        <v>363</v>
      </c>
      <c r="T8" s="30">
        <v>380</v>
      </c>
      <c r="U8" s="30">
        <v>424</v>
      </c>
      <c r="V8" s="30">
        <v>397</v>
      </c>
      <c r="W8" s="115">
        <v>325</v>
      </c>
      <c r="X8" s="112">
        <v>399</v>
      </c>
      <c r="Y8" s="30">
        <v>387</v>
      </c>
      <c r="Z8" s="30">
        <v>400</v>
      </c>
      <c r="AA8" s="30">
        <v>399</v>
      </c>
      <c r="AB8" s="30">
        <v>349</v>
      </c>
      <c r="AC8" s="30">
        <v>354</v>
      </c>
      <c r="AD8" s="115">
        <v>303</v>
      </c>
      <c r="AE8" s="112">
        <v>338</v>
      </c>
      <c r="AF8" s="112">
        <v>286</v>
      </c>
      <c r="AG8" s="112">
        <v>475</v>
      </c>
      <c r="AH8" s="112">
        <v>318</v>
      </c>
      <c r="AI8" s="112">
        <v>392</v>
      </c>
      <c r="AJ8" s="112">
        <v>324</v>
      </c>
      <c r="AK8" s="115">
        <v>339</v>
      </c>
      <c r="AL8" s="237">
        <v>379</v>
      </c>
      <c r="AM8" s="26">
        <v>420</v>
      </c>
      <c r="AN8" s="26">
        <v>393</v>
      </c>
      <c r="AO8" s="26">
        <v>361</v>
      </c>
      <c r="AP8" s="26">
        <v>395</v>
      </c>
      <c r="AQ8" s="26">
        <v>403</v>
      </c>
      <c r="AR8" s="190">
        <v>327</v>
      </c>
      <c r="AS8" s="188">
        <v>314</v>
      </c>
      <c r="AT8" s="26">
        <v>386</v>
      </c>
      <c r="AU8" s="26">
        <v>360</v>
      </c>
      <c r="AV8" s="26">
        <v>359</v>
      </c>
      <c r="AW8" s="26">
        <v>389</v>
      </c>
      <c r="AX8" s="26">
        <v>334</v>
      </c>
      <c r="AY8" s="190">
        <v>347</v>
      </c>
      <c r="AZ8" s="188">
        <v>410</v>
      </c>
      <c r="BA8" s="188">
        <v>388</v>
      </c>
      <c r="BB8" s="188">
        <v>334</v>
      </c>
      <c r="BC8" s="188">
        <v>382</v>
      </c>
      <c r="BD8" s="188">
        <v>425</v>
      </c>
      <c r="BE8" s="188">
        <v>385</v>
      </c>
      <c r="BF8" s="190">
        <v>404</v>
      </c>
      <c r="BG8" s="188">
        <v>360</v>
      </c>
      <c r="BH8" s="188">
        <v>461</v>
      </c>
      <c r="BI8" s="188">
        <v>374</v>
      </c>
      <c r="BJ8" s="188">
        <v>369</v>
      </c>
      <c r="BK8" s="188">
        <v>390</v>
      </c>
      <c r="BL8" s="188">
        <v>434</v>
      </c>
      <c r="BM8" s="190">
        <v>476</v>
      </c>
      <c r="BN8" s="188">
        <v>382</v>
      </c>
      <c r="BO8" s="188">
        <v>367</v>
      </c>
      <c r="BP8" s="188">
        <v>319</v>
      </c>
      <c r="BQ8" s="188">
        <v>396</v>
      </c>
      <c r="BR8" s="188">
        <v>354</v>
      </c>
      <c r="BS8" s="188">
        <v>409</v>
      </c>
      <c r="BT8" s="190">
        <v>428</v>
      </c>
      <c r="BU8" s="188">
        <v>427</v>
      </c>
      <c r="BV8" s="26"/>
      <c r="BW8" s="26"/>
      <c r="BX8" s="238"/>
      <c r="BY8" s="33">
        <f>COUNTA(C8:BX8)</f>
        <v>71</v>
      </c>
      <c r="BZ8" s="34">
        <f>SUM(C8:BX8)</f>
        <v>26282</v>
      </c>
      <c r="CA8" s="35">
        <f>BZ8/BY8</f>
        <v>370.16901408450707</v>
      </c>
      <c r="CB8" s="22">
        <v>21</v>
      </c>
      <c r="CC8" s="22">
        <v>1</v>
      </c>
      <c r="CD8" s="22">
        <f>BY8-CC8-CB8</f>
        <v>49</v>
      </c>
      <c r="CE8" s="23">
        <f>2*CB8+1*CC8</f>
        <v>43</v>
      </c>
    </row>
    <row r="9" spans="1:84" s="25" customFormat="1" ht="30" customHeight="1" thickBot="1">
      <c r="A9" s="16" t="s">
        <v>77</v>
      </c>
      <c r="B9" s="73" t="s">
        <v>39</v>
      </c>
      <c r="C9" s="189">
        <v>334</v>
      </c>
      <c r="D9" s="26">
        <v>341</v>
      </c>
      <c r="E9" s="26">
        <v>308</v>
      </c>
      <c r="F9" s="26">
        <v>339</v>
      </c>
      <c r="G9" s="26">
        <v>350</v>
      </c>
      <c r="H9" s="26">
        <v>347</v>
      </c>
      <c r="I9" s="190">
        <v>342</v>
      </c>
      <c r="J9" s="188">
        <v>339</v>
      </c>
      <c r="K9" s="26">
        <v>423</v>
      </c>
      <c r="L9" s="26">
        <v>308</v>
      </c>
      <c r="M9" s="26">
        <v>323</v>
      </c>
      <c r="N9" s="26">
        <v>343</v>
      </c>
      <c r="O9" s="26">
        <v>382</v>
      </c>
      <c r="P9" s="190">
        <v>396</v>
      </c>
      <c r="Q9" s="188">
        <v>311</v>
      </c>
      <c r="R9" s="26">
        <v>448</v>
      </c>
      <c r="S9" s="26">
        <v>401</v>
      </c>
      <c r="T9" s="26">
        <v>331</v>
      </c>
      <c r="U9" s="26">
        <v>407</v>
      </c>
      <c r="V9" s="26">
        <v>334</v>
      </c>
      <c r="W9" s="190">
        <v>312</v>
      </c>
      <c r="X9" s="188">
        <v>346</v>
      </c>
      <c r="Y9" s="26">
        <v>295</v>
      </c>
      <c r="Z9" s="26">
        <v>359</v>
      </c>
      <c r="AA9" s="26">
        <v>416</v>
      </c>
      <c r="AB9" s="26">
        <v>317</v>
      </c>
      <c r="AC9" s="26">
        <v>319</v>
      </c>
      <c r="AD9" s="190">
        <v>412</v>
      </c>
      <c r="AE9" s="188">
        <v>412</v>
      </c>
      <c r="AF9" s="188">
        <v>352</v>
      </c>
      <c r="AG9" s="188">
        <v>414</v>
      </c>
      <c r="AH9" s="188">
        <v>378</v>
      </c>
      <c r="AI9" s="188">
        <v>301</v>
      </c>
      <c r="AJ9" s="188">
        <v>360</v>
      </c>
      <c r="AK9" s="190">
        <v>372</v>
      </c>
      <c r="AL9" s="237">
        <v>375</v>
      </c>
      <c r="AM9" s="26">
        <v>364</v>
      </c>
      <c r="AN9" s="26">
        <v>419</v>
      </c>
      <c r="AO9" s="26">
        <v>386</v>
      </c>
      <c r="AP9" s="26">
        <v>422</v>
      </c>
      <c r="AQ9" s="26">
        <v>332</v>
      </c>
      <c r="AR9" s="190">
        <v>342</v>
      </c>
      <c r="AS9" s="188">
        <v>350</v>
      </c>
      <c r="AT9" s="26">
        <v>334</v>
      </c>
      <c r="AU9" s="26">
        <v>403</v>
      </c>
      <c r="AV9" s="26">
        <v>359</v>
      </c>
      <c r="AW9" s="26">
        <v>330</v>
      </c>
      <c r="AX9" s="26">
        <v>375</v>
      </c>
      <c r="AY9" s="190">
        <v>381</v>
      </c>
      <c r="AZ9" s="188">
        <v>359</v>
      </c>
      <c r="BA9" s="188">
        <v>347</v>
      </c>
      <c r="BB9" s="188">
        <v>422</v>
      </c>
      <c r="BC9" s="188">
        <v>377</v>
      </c>
      <c r="BD9" s="188">
        <v>429</v>
      </c>
      <c r="BE9" s="188">
        <v>367</v>
      </c>
      <c r="BF9" s="190">
        <v>387</v>
      </c>
      <c r="BG9" s="188">
        <v>357</v>
      </c>
      <c r="BH9" s="188">
        <v>377</v>
      </c>
      <c r="BI9" s="188">
        <v>409</v>
      </c>
      <c r="BJ9" s="188">
        <v>364</v>
      </c>
      <c r="BK9" s="188">
        <v>398</v>
      </c>
      <c r="BL9" s="188">
        <v>350</v>
      </c>
      <c r="BM9" s="190">
        <v>333</v>
      </c>
      <c r="BN9" s="188">
        <v>370</v>
      </c>
      <c r="BO9" s="188">
        <v>427</v>
      </c>
      <c r="BP9" s="188">
        <v>389</v>
      </c>
      <c r="BQ9" s="188">
        <v>426</v>
      </c>
      <c r="BR9" s="188">
        <v>404</v>
      </c>
      <c r="BS9" s="188">
        <v>430</v>
      </c>
      <c r="BT9" s="190">
        <v>394</v>
      </c>
      <c r="BU9" s="188">
        <v>374</v>
      </c>
      <c r="BV9" s="26"/>
      <c r="BW9" s="26"/>
      <c r="BX9" s="238"/>
      <c r="BY9" s="36">
        <f>COUNTA(C9:BX9)</f>
        <v>71</v>
      </c>
      <c r="BZ9" s="191">
        <f>SUM(C9:BX9)</f>
        <v>26134</v>
      </c>
      <c r="CA9" s="74">
        <f>BZ9/BY9</f>
        <v>368.08450704225351</v>
      </c>
      <c r="CB9" s="22">
        <v>19</v>
      </c>
      <c r="CC9" s="22">
        <v>0</v>
      </c>
      <c r="CD9" s="22">
        <f>BY9-CC9-CB9</f>
        <v>52</v>
      </c>
      <c r="CE9" s="23">
        <f>2*CB9+1*CC9</f>
        <v>38</v>
      </c>
    </row>
    <row r="10" spans="1:84" s="25" customFormat="1" ht="30" customHeight="1" thickBot="1">
      <c r="A10" s="29" t="s">
        <v>84</v>
      </c>
      <c r="B10" s="116" t="s">
        <v>40</v>
      </c>
      <c r="C10" s="206">
        <v>403</v>
      </c>
      <c r="D10" s="208">
        <v>333</v>
      </c>
      <c r="E10" s="208">
        <v>349</v>
      </c>
      <c r="F10" s="208">
        <v>370</v>
      </c>
      <c r="G10" s="208">
        <v>323</v>
      </c>
      <c r="H10" s="208">
        <v>333</v>
      </c>
      <c r="I10" s="210">
        <v>400</v>
      </c>
      <c r="J10" s="212">
        <v>377</v>
      </c>
      <c r="K10" s="208">
        <v>357</v>
      </c>
      <c r="L10" s="208">
        <v>350</v>
      </c>
      <c r="M10" s="208">
        <v>355</v>
      </c>
      <c r="N10" s="208">
        <v>333</v>
      </c>
      <c r="O10" s="208">
        <v>344</v>
      </c>
      <c r="P10" s="210">
        <v>426</v>
      </c>
      <c r="Q10" s="212">
        <v>326</v>
      </c>
      <c r="R10" s="208">
        <v>382</v>
      </c>
      <c r="S10" s="208">
        <v>277</v>
      </c>
      <c r="T10" s="208">
        <v>396</v>
      </c>
      <c r="U10" s="208">
        <v>357</v>
      </c>
      <c r="V10" s="208">
        <v>348</v>
      </c>
      <c r="W10" s="210">
        <v>437</v>
      </c>
      <c r="X10" s="212">
        <v>328</v>
      </c>
      <c r="Y10" s="208">
        <v>354</v>
      </c>
      <c r="Z10" s="208">
        <v>391</v>
      </c>
      <c r="AA10" s="208">
        <v>473</v>
      </c>
      <c r="AB10" s="208">
        <v>364</v>
      </c>
      <c r="AC10" s="208">
        <v>364</v>
      </c>
      <c r="AD10" s="210">
        <v>303</v>
      </c>
      <c r="AE10" s="212">
        <v>402</v>
      </c>
      <c r="AF10" s="212">
        <v>368</v>
      </c>
      <c r="AG10" s="212">
        <v>386</v>
      </c>
      <c r="AH10" s="212">
        <v>326</v>
      </c>
      <c r="AI10" s="212">
        <v>352</v>
      </c>
      <c r="AJ10" s="212">
        <v>427</v>
      </c>
      <c r="AK10" s="210">
        <v>353</v>
      </c>
      <c r="AL10" s="242">
        <v>306</v>
      </c>
      <c r="AM10" s="208">
        <v>333</v>
      </c>
      <c r="AN10" s="208">
        <v>370</v>
      </c>
      <c r="AO10" s="208">
        <v>266</v>
      </c>
      <c r="AP10" s="208">
        <v>317</v>
      </c>
      <c r="AQ10" s="208">
        <v>294</v>
      </c>
      <c r="AR10" s="210">
        <v>423</v>
      </c>
      <c r="AS10" s="212">
        <v>356</v>
      </c>
      <c r="AT10" s="208">
        <v>340</v>
      </c>
      <c r="AU10" s="208">
        <v>416</v>
      </c>
      <c r="AV10" s="208">
        <v>375</v>
      </c>
      <c r="AW10" s="208">
        <v>291</v>
      </c>
      <c r="AX10" s="208">
        <v>392</v>
      </c>
      <c r="AY10" s="210">
        <v>335</v>
      </c>
      <c r="AZ10" s="212">
        <v>403</v>
      </c>
      <c r="BA10" s="212">
        <v>370</v>
      </c>
      <c r="BB10" s="212">
        <v>352</v>
      </c>
      <c r="BC10" s="212">
        <v>382</v>
      </c>
      <c r="BD10" s="212">
        <v>307</v>
      </c>
      <c r="BE10" s="212">
        <v>329</v>
      </c>
      <c r="BF10" s="210">
        <v>324</v>
      </c>
      <c r="BG10" s="212">
        <v>328</v>
      </c>
      <c r="BH10" s="212">
        <v>341</v>
      </c>
      <c r="BI10" s="212">
        <v>440</v>
      </c>
      <c r="BJ10" s="212">
        <v>364</v>
      </c>
      <c r="BK10" s="212">
        <v>309</v>
      </c>
      <c r="BL10" s="212">
        <v>364</v>
      </c>
      <c r="BM10" s="210">
        <v>343</v>
      </c>
      <c r="BN10" s="212">
        <v>317</v>
      </c>
      <c r="BO10" s="212">
        <v>305</v>
      </c>
      <c r="BP10" s="212">
        <v>380</v>
      </c>
      <c r="BQ10" s="212">
        <v>414</v>
      </c>
      <c r="BR10" s="212">
        <v>370</v>
      </c>
      <c r="BS10" s="212">
        <v>377</v>
      </c>
      <c r="BT10" s="210">
        <v>384</v>
      </c>
      <c r="BU10" s="212">
        <v>417</v>
      </c>
      <c r="BV10" s="208"/>
      <c r="BW10" s="208"/>
      <c r="BX10" s="243"/>
      <c r="BY10" s="214">
        <f>COUNTA(C10:BX10)</f>
        <v>71</v>
      </c>
      <c r="BZ10" s="216">
        <f>SUM(C10:BX10)</f>
        <v>25501</v>
      </c>
      <c r="CA10" s="78">
        <f>BZ10/BY10</f>
        <v>359.16901408450707</v>
      </c>
      <c r="CB10" s="22">
        <v>18</v>
      </c>
      <c r="CC10" s="22">
        <v>1</v>
      </c>
      <c r="CD10" s="22">
        <f>BY10-CC10-CB10</f>
        <v>52</v>
      </c>
      <c r="CE10" s="23">
        <f>2*CB10+1*CC10</f>
        <v>37</v>
      </c>
    </row>
    <row r="11" spans="1:84" ht="37.5" customHeight="1">
      <c r="BY11" s="71">
        <f>SUM(BY3:BY10)</f>
        <v>568</v>
      </c>
      <c r="BZ11" s="72"/>
      <c r="CA11" s="72"/>
      <c r="CB11" s="71">
        <f>SUM(CB3:CB10)</f>
        <v>283</v>
      </c>
      <c r="CC11" s="71">
        <f>SUM(CC3:CC10)</f>
        <v>2</v>
      </c>
      <c r="CD11" s="71">
        <f>SUM(CD3:CD10)</f>
        <v>283</v>
      </c>
      <c r="CE11" s="71">
        <f>CB11+CC11+CD11</f>
        <v>568</v>
      </c>
    </row>
    <row r="12" spans="1:84" ht="11.25" customHeight="1">
      <c r="CA12" s="62"/>
      <c r="CB12" s="62"/>
    </row>
    <row r="13" spans="1:84" hidden="1"/>
    <row r="14" spans="1:84" ht="48" customHeight="1" thickBot="1">
      <c r="B14" s="158" t="s">
        <v>461</v>
      </c>
    </row>
    <row r="15" spans="1:84" ht="25.5" customHeight="1">
      <c r="A15" s="147" t="s">
        <v>32</v>
      </c>
      <c r="B15" s="148" t="s">
        <v>34</v>
      </c>
      <c r="C15" s="149">
        <v>435.15714285714284</v>
      </c>
      <c r="D15" s="150">
        <v>55</v>
      </c>
      <c r="E15" s="150">
        <v>0</v>
      </c>
      <c r="F15" s="150">
        <v>15</v>
      </c>
      <c r="G15" s="151">
        <v>110</v>
      </c>
    </row>
    <row r="16" spans="1:84" ht="25.5" customHeight="1">
      <c r="A16" s="16" t="s">
        <v>33</v>
      </c>
      <c r="B16" s="17" t="s">
        <v>76</v>
      </c>
      <c r="C16" s="152">
        <v>432.65714285714284</v>
      </c>
      <c r="D16" s="153">
        <v>51</v>
      </c>
      <c r="E16" s="153">
        <v>0</v>
      </c>
      <c r="F16" s="153">
        <v>19</v>
      </c>
      <c r="G16" s="154">
        <v>102</v>
      </c>
    </row>
    <row r="17" spans="1:7" ht="25.5" customHeight="1">
      <c r="A17" s="28" t="s">
        <v>35</v>
      </c>
      <c r="B17" s="17" t="s">
        <v>75</v>
      </c>
      <c r="C17" s="152">
        <v>417.2</v>
      </c>
      <c r="D17" s="153">
        <v>45</v>
      </c>
      <c r="E17" s="153">
        <v>0</v>
      </c>
      <c r="F17" s="153">
        <v>25</v>
      </c>
      <c r="G17" s="154">
        <v>90</v>
      </c>
    </row>
    <row r="18" spans="1:7" ht="25.5" customHeight="1">
      <c r="A18" s="28" t="s">
        <v>36</v>
      </c>
      <c r="B18" s="31" t="s">
        <v>74</v>
      </c>
      <c r="C18" s="152">
        <v>410.95714285714286</v>
      </c>
      <c r="D18" s="153">
        <v>45</v>
      </c>
      <c r="E18" s="153">
        <v>0</v>
      </c>
      <c r="F18" s="153">
        <v>25</v>
      </c>
      <c r="G18" s="154">
        <v>90</v>
      </c>
    </row>
    <row r="19" spans="1:7" ht="25.5" customHeight="1">
      <c r="A19" s="16" t="s">
        <v>37</v>
      </c>
      <c r="B19" s="73" t="s">
        <v>326</v>
      </c>
      <c r="C19" s="152">
        <v>379.12857142857143</v>
      </c>
      <c r="D19" s="153">
        <v>26</v>
      </c>
      <c r="E19" s="153">
        <v>0</v>
      </c>
      <c r="F19" s="153">
        <v>44</v>
      </c>
      <c r="G19" s="154">
        <v>52</v>
      </c>
    </row>
    <row r="20" spans="1:7" ht="25.5" customHeight="1">
      <c r="A20" s="16" t="s">
        <v>38</v>
      </c>
      <c r="B20" s="117" t="s">
        <v>327</v>
      </c>
      <c r="C20" s="152">
        <v>369.35714285714283</v>
      </c>
      <c r="D20" s="153">
        <v>20</v>
      </c>
      <c r="E20" s="153">
        <v>1</v>
      </c>
      <c r="F20" s="153">
        <v>49</v>
      </c>
      <c r="G20" s="154">
        <v>41</v>
      </c>
    </row>
    <row r="21" spans="1:7" ht="25.5" customHeight="1">
      <c r="A21" s="16" t="s">
        <v>77</v>
      </c>
      <c r="B21" s="73" t="s">
        <v>39</v>
      </c>
      <c r="C21" s="152">
        <v>368</v>
      </c>
      <c r="D21" s="153">
        <v>19</v>
      </c>
      <c r="E21" s="153">
        <v>0</v>
      </c>
      <c r="F21" s="153">
        <v>51</v>
      </c>
      <c r="G21" s="154">
        <v>38</v>
      </c>
    </row>
    <row r="22" spans="1:7" ht="25.5" customHeight="1" thickBot="1">
      <c r="A22" s="29" t="s">
        <v>84</v>
      </c>
      <c r="B22" s="116" t="s">
        <v>40</v>
      </c>
      <c r="C22" s="155">
        <v>358.34285714285716</v>
      </c>
      <c r="D22" s="156">
        <v>18</v>
      </c>
      <c r="E22" s="156">
        <v>1</v>
      </c>
      <c r="F22" s="156">
        <v>51</v>
      </c>
      <c r="G22" s="157">
        <v>37</v>
      </c>
    </row>
  </sheetData>
  <sortState ref="B5:CE6">
    <sortCondition descending="1" ref="CA5:CA6"/>
  </sortState>
  <mergeCells count="10">
    <mergeCell ref="CB1:CB2"/>
    <mergeCell ref="CC1:CC2"/>
    <mergeCell ref="CD1:CD2"/>
    <mergeCell ref="CE1:CE2"/>
    <mergeCell ref="A1:A2"/>
    <mergeCell ref="B1:B2"/>
    <mergeCell ref="C1:BX1"/>
    <mergeCell ref="BY1:BY2"/>
    <mergeCell ref="BZ1:BZ2"/>
    <mergeCell ref="CA1:CA2"/>
  </mergeCells>
  <conditionalFormatting sqref="C3:BY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BX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67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241"/>
  <sheetViews>
    <sheetView tabSelected="1" topLeftCell="A204" workbookViewId="0">
      <selection activeCell="M136" sqref="M136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80" t="s">
        <v>86</v>
      </c>
      <c r="C2" s="281"/>
      <c r="D2" s="281"/>
      <c r="E2" s="281"/>
      <c r="F2" s="281"/>
      <c r="G2" s="281"/>
      <c r="H2" s="281"/>
      <c r="I2" s="281"/>
      <c r="J2" s="281"/>
      <c r="K2" s="282"/>
    </row>
    <row r="3" spans="2:11" ht="15.75" thickBot="1">
      <c r="B3" s="275" t="s">
        <v>87</v>
      </c>
      <c r="C3" s="276"/>
      <c r="D3" s="276"/>
      <c r="E3" s="276"/>
      <c r="F3" s="276"/>
      <c r="G3" s="276"/>
      <c r="H3" s="276"/>
      <c r="I3" s="276"/>
      <c r="J3" s="276"/>
      <c r="K3" s="277"/>
    </row>
    <row r="4" spans="2:11" ht="16.5" thickTop="1" thickBot="1">
      <c r="B4" s="278" t="s">
        <v>0</v>
      </c>
      <c r="C4" s="279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115</v>
      </c>
      <c r="F5" s="82" t="s">
        <v>68</v>
      </c>
      <c r="G5" s="7"/>
      <c r="H5" s="5" t="s">
        <v>7</v>
      </c>
      <c r="I5" s="68" t="s">
        <v>57</v>
      </c>
      <c r="J5" s="6" t="s">
        <v>116</v>
      </c>
      <c r="K5" s="83" t="s">
        <v>88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117</v>
      </c>
      <c r="F6" s="67" t="s">
        <v>61</v>
      </c>
      <c r="G6" s="7"/>
      <c r="H6" s="9" t="s">
        <v>10</v>
      </c>
      <c r="I6" s="66" t="s">
        <v>11</v>
      </c>
      <c r="J6" s="10" t="s">
        <v>118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88</v>
      </c>
      <c r="E7" s="11" t="s">
        <v>119</v>
      </c>
      <c r="F7" s="65" t="s">
        <v>6</v>
      </c>
      <c r="G7" s="7"/>
      <c r="H7" s="5" t="s">
        <v>13</v>
      </c>
      <c r="I7" s="67" t="s">
        <v>61</v>
      </c>
      <c r="J7" s="6" t="s">
        <v>120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121</v>
      </c>
      <c r="F8" s="64" t="s">
        <v>8</v>
      </c>
      <c r="G8" s="7"/>
      <c r="H8" s="9" t="s">
        <v>15</v>
      </c>
      <c r="I8" s="68" t="s">
        <v>57</v>
      </c>
      <c r="J8" s="10" t="s">
        <v>122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123</v>
      </c>
      <c r="F9" s="83" t="s">
        <v>88</v>
      </c>
      <c r="G9" s="7"/>
      <c r="H9" s="5" t="s">
        <v>17</v>
      </c>
      <c r="I9" s="65" t="s">
        <v>6</v>
      </c>
      <c r="J9" s="11" t="s">
        <v>124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125</v>
      </c>
      <c r="F10" s="64" t="s">
        <v>8</v>
      </c>
      <c r="G10" s="7"/>
      <c r="H10" s="9" t="s">
        <v>19</v>
      </c>
      <c r="I10" s="80" t="s">
        <v>65</v>
      </c>
      <c r="J10" s="10" t="s">
        <v>126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127</v>
      </c>
      <c r="F11" s="68" t="s">
        <v>57</v>
      </c>
      <c r="G11" s="7"/>
      <c r="H11" s="5" t="s">
        <v>21</v>
      </c>
      <c r="I11" s="66" t="s">
        <v>11</v>
      </c>
      <c r="J11" s="11" t="s">
        <v>128</v>
      </c>
      <c r="K11" s="83" t="s">
        <v>88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129</v>
      </c>
      <c r="F12" s="80" t="s">
        <v>65</v>
      </c>
      <c r="G12" s="7"/>
      <c r="H12" s="9" t="s">
        <v>78</v>
      </c>
      <c r="I12" s="83" t="s">
        <v>88</v>
      </c>
      <c r="J12" s="12" t="s">
        <v>130</v>
      </c>
      <c r="K12" s="67" t="s">
        <v>61</v>
      </c>
    </row>
    <row r="13" spans="2:11" ht="15.75" thickBot="1">
      <c r="B13" s="4">
        <v>0.9375</v>
      </c>
      <c r="C13" s="5" t="s">
        <v>79</v>
      </c>
      <c r="D13" s="68" t="s">
        <v>57</v>
      </c>
      <c r="E13" s="11" t="s">
        <v>131</v>
      </c>
      <c r="F13" s="67" t="s">
        <v>61</v>
      </c>
      <c r="G13" s="7"/>
      <c r="H13" s="5" t="s">
        <v>80</v>
      </c>
      <c r="I13" s="64" t="s">
        <v>8</v>
      </c>
      <c r="J13" s="11" t="s">
        <v>132</v>
      </c>
      <c r="K13" s="65" t="s">
        <v>6</v>
      </c>
    </row>
    <row r="14" spans="2:11" ht="15.75" thickBot="1">
      <c r="B14" s="8">
        <v>0.95833333333333337</v>
      </c>
      <c r="C14" s="9" t="s">
        <v>81</v>
      </c>
      <c r="D14" s="83" t="s">
        <v>88</v>
      </c>
      <c r="E14" s="10" t="s">
        <v>133</v>
      </c>
      <c r="F14" s="64" t="s">
        <v>8</v>
      </c>
      <c r="G14" s="7"/>
      <c r="H14" s="9" t="s">
        <v>82</v>
      </c>
      <c r="I14" s="82" t="s">
        <v>68</v>
      </c>
      <c r="J14" s="12" t="s">
        <v>134</v>
      </c>
      <c r="K14" s="66" t="s">
        <v>11</v>
      </c>
    </row>
    <row r="15" spans="2:11" ht="15.75" thickBot="1">
      <c r="B15" s="4">
        <v>0.97916666666666663</v>
      </c>
      <c r="C15" s="5" t="s">
        <v>83</v>
      </c>
      <c r="D15" s="67" t="s">
        <v>61</v>
      </c>
      <c r="E15" s="11" t="s">
        <v>135</v>
      </c>
      <c r="F15" s="65" t="s">
        <v>6</v>
      </c>
      <c r="G15" s="7"/>
      <c r="H15" s="5" t="s">
        <v>89</v>
      </c>
      <c r="I15" s="80" t="s">
        <v>65</v>
      </c>
      <c r="J15" s="11" t="s">
        <v>136</v>
      </c>
      <c r="K15" s="82" t="s">
        <v>68</v>
      </c>
    </row>
    <row r="16" spans="2:11" ht="15.75" thickBot="1"/>
    <row r="17" spans="2:12" ht="15.75" thickBot="1">
      <c r="B17" s="275" t="s">
        <v>90</v>
      </c>
      <c r="C17" s="276"/>
      <c r="D17" s="276"/>
      <c r="E17" s="276"/>
      <c r="F17" s="276"/>
      <c r="G17" s="276"/>
      <c r="H17" s="276"/>
      <c r="I17" s="276"/>
      <c r="J17" s="276"/>
      <c r="K17" s="277"/>
    </row>
    <row r="18" spans="2:12" ht="16.5" thickTop="1" thickBot="1">
      <c r="B18" s="278" t="s">
        <v>0</v>
      </c>
      <c r="C18" s="279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91</v>
      </c>
      <c r="D19" s="103" t="s">
        <v>61</v>
      </c>
      <c r="E19" s="104" t="s">
        <v>151</v>
      </c>
      <c r="F19" s="105" t="s">
        <v>11</v>
      </c>
      <c r="G19" s="7"/>
      <c r="H19" s="9" t="s">
        <v>92</v>
      </c>
      <c r="I19" s="83" t="s">
        <v>88</v>
      </c>
      <c r="J19" s="10" t="s">
        <v>152</v>
      </c>
      <c r="K19" s="80" t="s">
        <v>65</v>
      </c>
    </row>
    <row r="20" spans="2:12" ht="15.75" thickBot="1">
      <c r="B20" s="84">
        <v>0.73958333333333337</v>
      </c>
      <c r="C20" s="5" t="s">
        <v>93</v>
      </c>
      <c r="D20" s="64" t="s">
        <v>8</v>
      </c>
      <c r="E20" s="106" t="s">
        <v>153</v>
      </c>
      <c r="F20" s="68" t="s">
        <v>57</v>
      </c>
      <c r="G20" s="7"/>
      <c r="H20" s="5" t="s">
        <v>94</v>
      </c>
      <c r="I20" s="66" t="s">
        <v>11</v>
      </c>
      <c r="J20" s="11" t="s">
        <v>154</v>
      </c>
      <c r="K20" s="65" t="s">
        <v>6</v>
      </c>
    </row>
    <row r="21" spans="2:12" ht="15.75" thickBot="1">
      <c r="B21" s="85">
        <v>0.77083333333333337</v>
      </c>
      <c r="C21" s="86" t="s">
        <v>95</v>
      </c>
      <c r="D21" s="108" t="s">
        <v>57</v>
      </c>
      <c r="E21" s="87" t="s">
        <v>155</v>
      </c>
      <c r="F21" s="109" t="s">
        <v>65</v>
      </c>
      <c r="G21" s="88"/>
      <c r="H21" s="86" t="s">
        <v>96</v>
      </c>
      <c r="I21" s="89" t="s">
        <v>68</v>
      </c>
      <c r="J21" s="87" t="s">
        <v>156</v>
      </c>
      <c r="K21" s="90" t="s">
        <v>8</v>
      </c>
      <c r="L21" s="91" t="s">
        <v>97</v>
      </c>
    </row>
    <row r="22" spans="2:12" ht="16.5" thickTop="1" thickBot="1">
      <c r="B22" s="84">
        <v>0.79166666666666663</v>
      </c>
      <c r="C22" s="5" t="s">
        <v>5</v>
      </c>
      <c r="D22" s="83" t="s">
        <v>88</v>
      </c>
      <c r="E22" s="11" t="s">
        <v>157</v>
      </c>
      <c r="F22" s="65" t="s">
        <v>6</v>
      </c>
      <c r="G22" s="7"/>
      <c r="H22" s="5" t="s">
        <v>7</v>
      </c>
      <c r="I22" s="67" t="s">
        <v>61</v>
      </c>
      <c r="J22" s="11" t="s">
        <v>158</v>
      </c>
      <c r="K22" s="82" t="s">
        <v>68</v>
      </c>
    </row>
    <row r="23" spans="2:12" ht="15.75" thickBot="1">
      <c r="B23" s="8">
        <v>0.8125</v>
      </c>
      <c r="C23" s="9" t="s">
        <v>9</v>
      </c>
      <c r="D23" s="107" t="s">
        <v>8</v>
      </c>
      <c r="E23" s="10" t="s">
        <v>159</v>
      </c>
      <c r="F23" s="81" t="s">
        <v>61</v>
      </c>
      <c r="G23" s="7"/>
      <c r="H23" s="9" t="s">
        <v>10</v>
      </c>
      <c r="I23" s="66" t="s">
        <v>11</v>
      </c>
      <c r="J23" s="10" t="s">
        <v>160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161</v>
      </c>
      <c r="F24" s="64" t="s">
        <v>8</v>
      </c>
      <c r="G24" s="7"/>
      <c r="H24" s="5" t="s">
        <v>13</v>
      </c>
      <c r="I24" s="68" t="s">
        <v>57</v>
      </c>
      <c r="J24" s="11" t="s">
        <v>162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163</v>
      </c>
      <c r="F25" s="83" t="s">
        <v>88</v>
      </c>
      <c r="G25" s="7"/>
      <c r="H25" s="9" t="s">
        <v>15</v>
      </c>
      <c r="I25" s="65" t="s">
        <v>6</v>
      </c>
      <c r="J25" s="10" t="s">
        <v>164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165</v>
      </c>
      <c r="F26" s="64" t="s">
        <v>8</v>
      </c>
      <c r="G26" s="7"/>
      <c r="H26" s="5" t="s">
        <v>17</v>
      </c>
      <c r="I26" s="80" t="s">
        <v>65</v>
      </c>
      <c r="J26" s="11" t="s">
        <v>166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167</v>
      </c>
      <c r="F27" s="68" t="s">
        <v>57</v>
      </c>
      <c r="G27" s="7"/>
      <c r="H27" s="9" t="s">
        <v>19</v>
      </c>
      <c r="I27" s="66" t="s">
        <v>11</v>
      </c>
      <c r="J27" s="10" t="s">
        <v>168</v>
      </c>
      <c r="K27" s="83" t="s">
        <v>88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169</v>
      </c>
      <c r="F28" s="80" t="s">
        <v>65</v>
      </c>
      <c r="G28" s="7"/>
      <c r="H28" s="5" t="s">
        <v>21</v>
      </c>
      <c r="I28" s="83" t="s">
        <v>88</v>
      </c>
      <c r="J28" s="11" t="s">
        <v>170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171</v>
      </c>
      <c r="F29" s="67" t="s">
        <v>61</v>
      </c>
      <c r="G29" s="7"/>
      <c r="H29" s="9" t="s">
        <v>78</v>
      </c>
      <c r="I29" s="64" t="s">
        <v>8</v>
      </c>
      <c r="J29" s="12" t="s">
        <v>172</v>
      </c>
      <c r="K29" s="65" t="s">
        <v>6</v>
      </c>
    </row>
    <row r="30" spans="2:12" ht="15.75" thickBot="1">
      <c r="B30" s="84">
        <v>0.95833333333333337</v>
      </c>
      <c r="C30" s="100" t="s">
        <v>113</v>
      </c>
      <c r="D30" s="83" t="s">
        <v>88</v>
      </c>
      <c r="E30" s="101" t="s">
        <v>173</v>
      </c>
      <c r="F30" s="64" t="s">
        <v>8</v>
      </c>
      <c r="G30" s="99"/>
      <c r="H30" s="100" t="s">
        <v>114</v>
      </c>
      <c r="I30" s="82" t="s">
        <v>68</v>
      </c>
      <c r="J30" s="101" t="s">
        <v>174</v>
      </c>
      <c r="K30" s="66" t="s">
        <v>11</v>
      </c>
    </row>
    <row r="31" spans="2:12" ht="15.75" thickBot="1">
      <c r="B31" s="95">
        <v>0.97916666666666663</v>
      </c>
      <c r="C31" s="96"/>
      <c r="D31" s="97" t="s">
        <v>99</v>
      </c>
      <c r="E31" s="98" t="s">
        <v>179</v>
      </c>
      <c r="F31" s="97" t="s">
        <v>105</v>
      </c>
      <c r="G31" s="99"/>
      <c r="H31" s="96"/>
      <c r="I31" s="97" t="s">
        <v>101</v>
      </c>
      <c r="J31" s="98" t="s">
        <v>179</v>
      </c>
      <c r="K31" s="97" t="s">
        <v>103</v>
      </c>
      <c r="L31" s="102" t="s">
        <v>300</v>
      </c>
    </row>
    <row r="32" spans="2:12" ht="56.25" customHeight="1" thickBot="1"/>
    <row r="33" spans="2:12" ht="15.75" thickBot="1">
      <c r="B33" s="275" t="s">
        <v>175</v>
      </c>
      <c r="C33" s="276"/>
      <c r="D33" s="276"/>
      <c r="E33" s="276"/>
      <c r="F33" s="276"/>
      <c r="G33" s="276"/>
      <c r="H33" s="276"/>
      <c r="I33" s="276"/>
      <c r="J33" s="276"/>
      <c r="K33" s="277"/>
    </row>
    <row r="34" spans="2:12" ht="16.5" thickTop="1" thickBot="1">
      <c r="B34" s="278" t="s">
        <v>0</v>
      </c>
      <c r="C34" s="279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81</v>
      </c>
      <c r="D35" s="67" t="s">
        <v>61</v>
      </c>
      <c r="E35" s="10" t="s">
        <v>184</v>
      </c>
      <c r="F35" s="65" t="s">
        <v>6</v>
      </c>
      <c r="G35" s="7"/>
      <c r="H35" s="9" t="s">
        <v>82</v>
      </c>
      <c r="I35" s="80" t="s">
        <v>65</v>
      </c>
      <c r="J35" s="10" t="s">
        <v>185</v>
      </c>
      <c r="K35" s="82" t="s">
        <v>68</v>
      </c>
    </row>
    <row r="36" spans="2:12" ht="15.75" thickBot="1">
      <c r="B36" s="84">
        <v>0.73958333333333337</v>
      </c>
      <c r="C36" s="5" t="s">
        <v>83</v>
      </c>
      <c r="D36" s="68" t="s">
        <v>57</v>
      </c>
      <c r="E36" s="11" t="s">
        <v>186</v>
      </c>
      <c r="F36" s="80" t="s">
        <v>65</v>
      </c>
      <c r="G36" s="7"/>
      <c r="H36" s="5" t="s">
        <v>177</v>
      </c>
      <c r="I36" s="66" t="s">
        <v>11</v>
      </c>
      <c r="J36" s="11" t="s">
        <v>187</v>
      </c>
      <c r="K36" s="65" t="s">
        <v>6</v>
      </c>
    </row>
    <row r="37" spans="2:12" ht="15.75" thickBot="1">
      <c r="B37" s="95">
        <v>0.77083333333333337</v>
      </c>
      <c r="C37" s="9" t="s">
        <v>91</v>
      </c>
      <c r="D37" s="64" t="s">
        <v>8</v>
      </c>
      <c r="E37" s="10" t="s">
        <v>188</v>
      </c>
      <c r="F37" s="68" t="s">
        <v>57</v>
      </c>
      <c r="G37" s="7"/>
      <c r="H37" s="9" t="s">
        <v>92</v>
      </c>
      <c r="I37" s="83" t="s">
        <v>88</v>
      </c>
      <c r="J37" s="10" t="s">
        <v>189</v>
      </c>
      <c r="K37" s="80" t="s">
        <v>65</v>
      </c>
      <c r="L37" s="139"/>
    </row>
    <row r="38" spans="2:12" ht="15.75" thickBot="1">
      <c r="B38" s="84">
        <v>0.79166666666666663</v>
      </c>
      <c r="C38" s="5" t="s">
        <v>93</v>
      </c>
      <c r="D38" s="67" t="s">
        <v>61</v>
      </c>
      <c r="E38" s="135" t="s">
        <v>190</v>
      </c>
      <c r="F38" s="66" t="s">
        <v>11</v>
      </c>
      <c r="G38" s="144"/>
      <c r="H38" s="145" t="s">
        <v>94</v>
      </c>
      <c r="I38" s="82" t="s">
        <v>68</v>
      </c>
      <c r="J38" s="11" t="s">
        <v>191</v>
      </c>
      <c r="K38" s="64" t="s">
        <v>8</v>
      </c>
    </row>
    <row r="39" spans="2:12" ht="15.75" thickBot="1">
      <c r="B39" s="85">
        <v>0.8125</v>
      </c>
      <c r="C39" s="86" t="s">
        <v>95</v>
      </c>
      <c r="D39" s="136" t="s">
        <v>6</v>
      </c>
      <c r="E39" s="87" t="s">
        <v>192</v>
      </c>
      <c r="F39" s="89" t="s">
        <v>68</v>
      </c>
      <c r="G39" s="88"/>
      <c r="H39" s="86" t="s">
        <v>96</v>
      </c>
      <c r="I39" s="108" t="s">
        <v>57</v>
      </c>
      <c r="J39" s="87" t="s">
        <v>193</v>
      </c>
      <c r="K39" s="143" t="s">
        <v>88</v>
      </c>
      <c r="L39" s="91" t="s">
        <v>178</v>
      </c>
    </row>
    <row r="40" spans="2:12" ht="16.5" thickTop="1" thickBot="1">
      <c r="B40" s="84">
        <v>0.83333333333333337</v>
      </c>
      <c r="C40" s="5" t="s">
        <v>5</v>
      </c>
      <c r="D40" s="140" t="s">
        <v>88</v>
      </c>
      <c r="E40" s="6" t="s">
        <v>194</v>
      </c>
      <c r="F40" s="141" t="s">
        <v>57</v>
      </c>
      <c r="G40" s="7"/>
      <c r="H40" s="5" t="s">
        <v>7</v>
      </c>
      <c r="I40" s="142" t="s">
        <v>68</v>
      </c>
      <c r="J40" s="6" t="s">
        <v>195</v>
      </c>
      <c r="K40" s="137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196</v>
      </c>
      <c r="F41" s="66" t="s">
        <v>11</v>
      </c>
      <c r="G41" s="7"/>
      <c r="H41" s="9" t="s">
        <v>10</v>
      </c>
      <c r="I41" s="67" t="s">
        <v>61</v>
      </c>
      <c r="J41" s="10" t="s">
        <v>197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198</v>
      </c>
      <c r="F42" s="67" t="s">
        <v>61</v>
      </c>
      <c r="G42" s="7"/>
      <c r="H42" s="5" t="s">
        <v>13</v>
      </c>
      <c r="I42" s="65" t="s">
        <v>6</v>
      </c>
      <c r="J42" s="6" t="s">
        <v>199</v>
      </c>
      <c r="K42" s="83" t="s">
        <v>88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200</v>
      </c>
      <c r="F43" s="68" t="s">
        <v>57</v>
      </c>
      <c r="G43" s="7"/>
      <c r="H43" s="9" t="s">
        <v>15</v>
      </c>
      <c r="I43" s="64" t="s">
        <v>8</v>
      </c>
      <c r="J43" s="10" t="s">
        <v>201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202</v>
      </c>
      <c r="F44" s="65" t="s">
        <v>6</v>
      </c>
      <c r="G44" s="7"/>
      <c r="H44" s="5" t="s">
        <v>17</v>
      </c>
      <c r="I44" s="83" t="s">
        <v>88</v>
      </c>
      <c r="J44" s="6" t="s">
        <v>203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204</v>
      </c>
      <c r="F45" s="80" t="s">
        <v>65</v>
      </c>
      <c r="G45" s="7"/>
      <c r="H45" s="9" t="s">
        <v>19</v>
      </c>
      <c r="I45" s="64" t="s">
        <v>8</v>
      </c>
      <c r="J45" s="10" t="s">
        <v>205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88</v>
      </c>
      <c r="E46" s="11" t="s">
        <v>206</v>
      </c>
      <c r="F46" s="66" t="s">
        <v>11</v>
      </c>
      <c r="G46" s="7"/>
      <c r="H46" s="5" t="s">
        <v>21</v>
      </c>
      <c r="I46" s="68" t="s">
        <v>57</v>
      </c>
      <c r="J46" s="6" t="s">
        <v>207</v>
      </c>
      <c r="K46" s="82" t="s">
        <v>68</v>
      </c>
    </row>
    <row r="47" spans="2:12" ht="15.75" thickBot="1">
      <c r="B47" s="95">
        <v>0.97916666666666663</v>
      </c>
      <c r="C47" s="9" t="s">
        <v>22</v>
      </c>
      <c r="D47" s="67" t="s">
        <v>61</v>
      </c>
      <c r="E47" s="10" t="s">
        <v>208</v>
      </c>
      <c r="F47" s="83" t="s">
        <v>88</v>
      </c>
      <c r="G47" s="7"/>
      <c r="H47" s="9" t="s">
        <v>78</v>
      </c>
      <c r="I47" s="138" t="s">
        <v>101</v>
      </c>
      <c r="J47" s="10" t="s">
        <v>176</v>
      </c>
      <c r="K47" s="138" t="s">
        <v>105</v>
      </c>
      <c r="L47" s="102" t="s">
        <v>300</v>
      </c>
    </row>
    <row r="49" spans="2:12" ht="15.75" thickBot="1"/>
    <row r="50" spans="2:12" ht="15.75" thickBot="1">
      <c r="B50" s="275" t="s">
        <v>209</v>
      </c>
      <c r="C50" s="276"/>
      <c r="D50" s="276"/>
      <c r="E50" s="276"/>
      <c r="F50" s="276"/>
      <c r="G50" s="276"/>
      <c r="H50" s="276"/>
      <c r="I50" s="276"/>
      <c r="J50" s="276"/>
      <c r="K50" s="277"/>
    </row>
    <row r="51" spans="2:12" ht="16.5" thickTop="1" thickBot="1">
      <c r="B51" s="278" t="s">
        <v>0</v>
      </c>
      <c r="C51" s="279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4"/>
      <c r="E52" s="10" t="s">
        <v>176</v>
      </c>
      <c r="F52" s="174"/>
      <c r="G52" s="7"/>
      <c r="H52" s="9" t="s">
        <v>78</v>
      </c>
      <c r="I52" s="80" t="s">
        <v>65</v>
      </c>
      <c r="J52" s="10" t="s">
        <v>213</v>
      </c>
      <c r="K52" s="65" t="s">
        <v>6</v>
      </c>
    </row>
    <row r="53" spans="2:12" ht="15.75" thickBot="1">
      <c r="B53" s="84">
        <v>0.73958333333333337</v>
      </c>
      <c r="C53" s="5" t="s">
        <v>79</v>
      </c>
      <c r="D53" s="65" t="s">
        <v>6</v>
      </c>
      <c r="E53" s="11" t="s">
        <v>214</v>
      </c>
      <c r="F53" s="64" t="s">
        <v>8</v>
      </c>
      <c r="G53" s="7"/>
      <c r="H53" s="5" t="s">
        <v>80</v>
      </c>
      <c r="I53" s="67" t="s">
        <v>61</v>
      </c>
      <c r="J53" s="6" t="s">
        <v>215</v>
      </c>
      <c r="K53" s="68" t="s">
        <v>57</v>
      </c>
    </row>
    <row r="54" spans="2:12" ht="15.75" thickBot="1">
      <c r="B54" s="95">
        <v>0.77083333333333337</v>
      </c>
      <c r="C54" s="9" t="s">
        <v>81</v>
      </c>
      <c r="D54" s="66" t="s">
        <v>11</v>
      </c>
      <c r="E54" s="10" t="s">
        <v>216</v>
      </c>
      <c r="F54" s="82" t="s">
        <v>68</v>
      </c>
      <c r="G54" s="7"/>
      <c r="H54" s="9" t="s">
        <v>82</v>
      </c>
      <c r="I54" s="64" t="s">
        <v>8</v>
      </c>
      <c r="J54" s="10" t="s">
        <v>217</v>
      </c>
      <c r="K54" s="83" t="s">
        <v>88</v>
      </c>
    </row>
    <row r="55" spans="2:12" ht="15.75" thickBot="1">
      <c r="B55" s="84">
        <v>0.79166666666666663</v>
      </c>
      <c r="C55" s="5" t="s">
        <v>83</v>
      </c>
      <c r="D55" s="82" t="s">
        <v>68</v>
      </c>
      <c r="E55" s="11" t="s">
        <v>218</v>
      </c>
      <c r="F55" s="80" t="s">
        <v>65</v>
      </c>
      <c r="G55" s="7"/>
      <c r="H55" s="5" t="s">
        <v>177</v>
      </c>
      <c r="I55" s="65" t="s">
        <v>6</v>
      </c>
      <c r="J55" s="6" t="s">
        <v>219</v>
      </c>
      <c r="K55" s="67" t="s">
        <v>61</v>
      </c>
    </row>
    <row r="56" spans="2:12" ht="15.75" thickBot="1">
      <c r="B56" s="95">
        <v>0.8125</v>
      </c>
      <c r="C56" s="9" t="s">
        <v>91</v>
      </c>
      <c r="D56" s="65" t="s">
        <v>6</v>
      </c>
      <c r="E56" s="10" t="s">
        <v>220</v>
      </c>
      <c r="F56" s="66" t="s">
        <v>11</v>
      </c>
      <c r="G56" s="7"/>
      <c r="H56" s="9" t="s">
        <v>92</v>
      </c>
      <c r="I56" s="80" t="s">
        <v>65</v>
      </c>
      <c r="J56" s="10" t="s">
        <v>221</v>
      </c>
      <c r="K56" s="68" t="s">
        <v>57</v>
      </c>
    </row>
    <row r="57" spans="2:12" ht="15.75" thickBot="1">
      <c r="B57" s="84">
        <v>0.83333333333333337</v>
      </c>
      <c r="C57" s="5" t="s">
        <v>93</v>
      </c>
      <c r="D57" s="80" t="s">
        <v>65</v>
      </c>
      <c r="E57" s="11" t="s">
        <v>222</v>
      </c>
      <c r="F57" s="83" t="s">
        <v>88</v>
      </c>
      <c r="G57" s="7"/>
      <c r="H57" s="5" t="s">
        <v>94</v>
      </c>
      <c r="I57" s="68" t="s">
        <v>57</v>
      </c>
      <c r="J57" s="6" t="s">
        <v>223</v>
      </c>
      <c r="K57" s="64" t="s">
        <v>8</v>
      </c>
    </row>
    <row r="58" spans="2:12" ht="15.75" thickBot="1">
      <c r="B58" s="85">
        <v>0.85416666666666663</v>
      </c>
      <c r="C58" s="86" t="s">
        <v>95</v>
      </c>
      <c r="D58" s="90" t="s">
        <v>8</v>
      </c>
      <c r="E58" s="87" t="s">
        <v>224</v>
      </c>
      <c r="F58" s="89" t="s">
        <v>68</v>
      </c>
      <c r="G58" s="88"/>
      <c r="H58" s="86" t="s">
        <v>96</v>
      </c>
      <c r="I58" s="186" t="s">
        <v>11</v>
      </c>
      <c r="J58" s="87" t="s">
        <v>225</v>
      </c>
      <c r="K58" s="185" t="s">
        <v>61</v>
      </c>
      <c r="L58" s="91" t="s">
        <v>210</v>
      </c>
    </row>
    <row r="59" spans="2:12" ht="16.5" thickTop="1" thickBot="1">
      <c r="B59" s="84">
        <v>0.875</v>
      </c>
      <c r="C59" s="5" t="s">
        <v>5</v>
      </c>
      <c r="D59" s="141" t="s">
        <v>57</v>
      </c>
      <c r="E59" s="6" t="s">
        <v>226</v>
      </c>
      <c r="F59" s="140" t="s">
        <v>88</v>
      </c>
      <c r="G59" s="7"/>
      <c r="H59" s="5" t="s">
        <v>7</v>
      </c>
      <c r="I59" s="137" t="s">
        <v>6</v>
      </c>
      <c r="J59" s="6" t="s">
        <v>227</v>
      </c>
      <c r="K59" s="142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228</v>
      </c>
      <c r="F60" s="80" t="s">
        <v>65</v>
      </c>
      <c r="G60" s="7"/>
      <c r="H60" s="9" t="s">
        <v>10</v>
      </c>
      <c r="I60" s="64" t="s">
        <v>8</v>
      </c>
      <c r="J60" s="10" t="s">
        <v>229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230</v>
      </c>
      <c r="F61" s="82" t="s">
        <v>68</v>
      </c>
      <c r="G61" s="7"/>
      <c r="H61" s="5" t="s">
        <v>13</v>
      </c>
      <c r="I61" s="83" t="s">
        <v>88</v>
      </c>
      <c r="J61" s="6" t="s">
        <v>231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232</v>
      </c>
      <c r="F62" s="66" t="s">
        <v>11</v>
      </c>
      <c r="G62" s="7"/>
      <c r="H62" s="9" t="s">
        <v>15</v>
      </c>
      <c r="I62" s="80" t="s">
        <v>65</v>
      </c>
      <c r="J62" s="10" t="s">
        <v>207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233</v>
      </c>
      <c r="F63" s="68" t="s">
        <v>57</v>
      </c>
      <c r="G63" s="7"/>
      <c r="H63" s="5" t="s">
        <v>17</v>
      </c>
      <c r="I63" s="82" t="s">
        <v>68</v>
      </c>
      <c r="J63" s="6" t="s">
        <v>234</v>
      </c>
      <c r="K63" s="83" t="s">
        <v>88</v>
      </c>
    </row>
    <row r="64" spans="2:12" ht="15.75" thickBot="1">
      <c r="B64" s="95">
        <v>0.97916666666666663</v>
      </c>
      <c r="C64" s="9" t="s">
        <v>18</v>
      </c>
      <c r="D64" s="138" t="s">
        <v>101</v>
      </c>
      <c r="E64" s="10" t="s">
        <v>176</v>
      </c>
      <c r="F64" s="138" t="s">
        <v>99</v>
      </c>
      <c r="G64" s="7"/>
      <c r="H64" s="9" t="s">
        <v>19</v>
      </c>
      <c r="I64" s="138" t="s">
        <v>100</v>
      </c>
      <c r="J64" s="10" t="s">
        <v>176</v>
      </c>
      <c r="K64" s="138" t="s">
        <v>98</v>
      </c>
      <c r="L64" s="102" t="s">
        <v>300</v>
      </c>
    </row>
    <row r="66" spans="2:12" ht="42" customHeight="1" thickBot="1"/>
    <row r="67" spans="2:12" ht="15.75" thickBot="1">
      <c r="B67" s="275" t="s">
        <v>212</v>
      </c>
      <c r="C67" s="276"/>
      <c r="D67" s="276"/>
      <c r="E67" s="276"/>
      <c r="F67" s="276"/>
      <c r="G67" s="276"/>
      <c r="H67" s="276"/>
      <c r="I67" s="276"/>
      <c r="J67" s="276"/>
      <c r="K67" s="277"/>
    </row>
    <row r="68" spans="2:12" ht="16.5" thickTop="1" thickBot="1">
      <c r="B68" s="278" t="s">
        <v>0</v>
      </c>
      <c r="C68" s="279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246</v>
      </c>
      <c r="F69" s="67" t="s">
        <v>61</v>
      </c>
      <c r="G69" s="7"/>
      <c r="H69" s="9" t="s">
        <v>19</v>
      </c>
      <c r="I69" s="66" t="s">
        <v>11</v>
      </c>
      <c r="J69" s="10" t="s">
        <v>235</v>
      </c>
      <c r="K69" s="64" t="s">
        <v>8</v>
      </c>
      <c r="L69" s="102" t="s">
        <v>236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247</v>
      </c>
      <c r="F70" s="83" t="s">
        <v>88</v>
      </c>
      <c r="G70" s="7"/>
      <c r="H70" s="5" t="s">
        <v>21</v>
      </c>
      <c r="I70" s="82" t="s">
        <v>68</v>
      </c>
      <c r="J70" s="6" t="s">
        <v>248</v>
      </c>
      <c r="K70" s="68" t="s">
        <v>57</v>
      </c>
    </row>
    <row r="71" spans="2:12" ht="15.75" thickBot="1">
      <c r="B71" s="95">
        <v>0.77083333333333337</v>
      </c>
      <c r="C71" s="9" t="s">
        <v>22</v>
      </c>
      <c r="D71" s="83" t="s">
        <v>88</v>
      </c>
      <c r="E71" s="10" t="s">
        <v>249</v>
      </c>
      <c r="F71" s="67" t="s">
        <v>61</v>
      </c>
      <c r="G71" s="7"/>
      <c r="H71" s="9" t="s">
        <v>78</v>
      </c>
      <c r="I71" s="65" t="s">
        <v>6</v>
      </c>
      <c r="J71" s="10" t="s">
        <v>250</v>
      </c>
      <c r="K71" s="80" t="s">
        <v>65</v>
      </c>
    </row>
    <row r="72" spans="2:12" ht="15.75" thickBot="1">
      <c r="B72" s="84">
        <v>0.79166666666666663</v>
      </c>
      <c r="C72" s="5" t="s">
        <v>79</v>
      </c>
      <c r="D72" s="64" t="s">
        <v>8</v>
      </c>
      <c r="E72" s="11" t="s">
        <v>251</v>
      </c>
      <c r="F72" s="65" t="s">
        <v>6</v>
      </c>
      <c r="G72" s="7"/>
      <c r="H72" s="5" t="s">
        <v>80</v>
      </c>
      <c r="I72" s="68" t="s">
        <v>57</v>
      </c>
      <c r="J72" s="6" t="s">
        <v>252</v>
      </c>
      <c r="K72" s="67" t="s">
        <v>61</v>
      </c>
    </row>
    <row r="73" spans="2:12" ht="15.75" thickBot="1">
      <c r="B73" s="95">
        <v>0.8125</v>
      </c>
      <c r="C73" s="9" t="s">
        <v>81</v>
      </c>
      <c r="D73" s="82" t="s">
        <v>68</v>
      </c>
      <c r="E73" s="10" t="s">
        <v>253</v>
      </c>
      <c r="F73" s="66" t="s">
        <v>11</v>
      </c>
      <c r="G73" s="7"/>
      <c r="H73" s="9" t="s">
        <v>82</v>
      </c>
      <c r="I73" s="83" t="s">
        <v>88</v>
      </c>
      <c r="J73" s="10" t="s">
        <v>254</v>
      </c>
      <c r="K73" s="64" t="s">
        <v>8</v>
      </c>
    </row>
    <row r="74" spans="2:12" ht="15.75" thickBot="1">
      <c r="B74" s="84">
        <v>0.83333333333333337</v>
      </c>
      <c r="C74" s="5" t="s">
        <v>83</v>
      </c>
      <c r="D74" s="80" t="s">
        <v>65</v>
      </c>
      <c r="E74" s="11" t="s">
        <v>255</v>
      </c>
      <c r="F74" s="82" t="s">
        <v>68</v>
      </c>
      <c r="G74" s="7"/>
      <c r="H74" s="5" t="s">
        <v>177</v>
      </c>
      <c r="I74" s="67" t="s">
        <v>61</v>
      </c>
      <c r="J74" s="6" t="s">
        <v>256</v>
      </c>
      <c r="K74" s="65" t="s">
        <v>6</v>
      </c>
    </row>
    <row r="75" spans="2:12" ht="15.75" thickBot="1">
      <c r="B75" s="95">
        <v>0.85416666666666663</v>
      </c>
      <c r="C75" s="9" t="s">
        <v>91</v>
      </c>
      <c r="D75" s="83" t="s">
        <v>88</v>
      </c>
      <c r="E75" s="10" t="s">
        <v>257</v>
      </c>
      <c r="F75" s="80" t="s">
        <v>65</v>
      </c>
      <c r="G75" s="7"/>
      <c r="H75" s="9" t="s">
        <v>92</v>
      </c>
      <c r="I75" s="64" t="s">
        <v>8</v>
      </c>
      <c r="J75" s="10" t="s">
        <v>258</v>
      </c>
      <c r="K75" s="68" t="s">
        <v>57</v>
      </c>
    </row>
    <row r="76" spans="2:12" ht="15.75" thickBot="1">
      <c r="B76" s="187">
        <v>0.875</v>
      </c>
      <c r="C76" s="5" t="s">
        <v>93</v>
      </c>
      <c r="D76" s="66" t="s">
        <v>11</v>
      </c>
      <c r="E76" s="11" t="s">
        <v>259</v>
      </c>
      <c r="F76" s="65" t="s">
        <v>6</v>
      </c>
      <c r="G76" s="7"/>
      <c r="H76" s="5" t="s">
        <v>94</v>
      </c>
      <c r="I76" s="68" t="s">
        <v>57</v>
      </c>
      <c r="J76" s="11" t="s">
        <v>260</v>
      </c>
      <c r="K76" s="80" t="s">
        <v>65</v>
      </c>
    </row>
    <row r="77" spans="2:12" ht="15.75" thickBot="1">
      <c r="B77" s="175">
        <v>0.89583333333333337</v>
      </c>
      <c r="C77" s="176" t="s">
        <v>95</v>
      </c>
      <c r="D77" s="89" t="s">
        <v>68</v>
      </c>
      <c r="E77" s="177" t="s">
        <v>261</v>
      </c>
      <c r="F77" s="90" t="s">
        <v>8</v>
      </c>
      <c r="G77" s="178"/>
      <c r="H77" s="176" t="s">
        <v>96</v>
      </c>
      <c r="I77" s="185" t="s">
        <v>61</v>
      </c>
      <c r="J77" s="177" t="s">
        <v>262</v>
      </c>
      <c r="K77" s="186" t="s">
        <v>11</v>
      </c>
      <c r="L77" s="180" t="s">
        <v>237</v>
      </c>
    </row>
    <row r="78" spans="2:12" ht="16.5" thickTop="1" thickBot="1">
      <c r="B78" s="84">
        <v>0.91666666666666663</v>
      </c>
      <c r="C78" s="181" t="s">
        <v>5</v>
      </c>
      <c r="D78" s="107" t="s">
        <v>8</v>
      </c>
      <c r="E78" s="205" t="s">
        <v>268</v>
      </c>
      <c r="F78" s="81" t="s">
        <v>61</v>
      </c>
      <c r="G78" s="7"/>
      <c r="H78" s="181" t="s">
        <v>7</v>
      </c>
      <c r="I78" s="183" t="s">
        <v>11</v>
      </c>
      <c r="J78" s="11" t="s">
        <v>263</v>
      </c>
      <c r="K78" s="184" t="s">
        <v>65</v>
      </c>
    </row>
    <row r="79" spans="2:12" ht="15.75" thickBot="1">
      <c r="B79" s="8">
        <v>0.9375</v>
      </c>
      <c r="C79" s="9" t="s">
        <v>9</v>
      </c>
      <c r="D79" s="83" t="s">
        <v>88</v>
      </c>
      <c r="E79" s="10" t="s">
        <v>264</v>
      </c>
      <c r="F79" s="65" t="s">
        <v>6</v>
      </c>
      <c r="G79" s="7"/>
      <c r="H79" s="9" t="s">
        <v>10</v>
      </c>
      <c r="I79" s="67" t="s">
        <v>61</v>
      </c>
      <c r="J79" s="10" t="s">
        <v>265</v>
      </c>
      <c r="K79" s="82" t="s">
        <v>68</v>
      </c>
    </row>
    <row r="80" spans="2:12" ht="15.75" thickBot="1">
      <c r="B80" s="84">
        <v>0.95833333333333337</v>
      </c>
      <c r="C80" s="181" t="s">
        <v>12</v>
      </c>
      <c r="D80" s="80" t="s">
        <v>65</v>
      </c>
      <c r="E80" s="11" t="s">
        <v>266</v>
      </c>
      <c r="F80" s="64" t="s">
        <v>8</v>
      </c>
      <c r="G80" s="7"/>
      <c r="H80" s="181" t="s">
        <v>13</v>
      </c>
      <c r="I80" s="68" t="s">
        <v>57</v>
      </c>
      <c r="J80" s="11" t="s">
        <v>267</v>
      </c>
      <c r="K80" s="66" t="s">
        <v>11</v>
      </c>
    </row>
    <row r="81" spans="2:12" ht="15.75" thickBot="1">
      <c r="B81" s="95"/>
      <c r="C81" s="9"/>
      <c r="D81" s="138"/>
      <c r="E81" s="10"/>
      <c r="F81" s="138"/>
      <c r="G81" s="7"/>
      <c r="H81" s="9"/>
      <c r="I81" s="138"/>
      <c r="J81" s="10"/>
      <c r="K81" s="138"/>
      <c r="L81" s="102"/>
    </row>
    <row r="82" spans="2:12">
      <c r="C82" s="182"/>
    </row>
    <row r="83" spans="2:12" ht="15.75" thickBot="1">
      <c r="C83" s="182"/>
    </row>
    <row r="84" spans="2:12" ht="15.75" thickBot="1">
      <c r="B84" s="275" t="s">
        <v>240</v>
      </c>
      <c r="C84" s="276"/>
      <c r="D84" s="276"/>
      <c r="E84" s="276"/>
      <c r="F84" s="276"/>
      <c r="G84" s="276"/>
      <c r="H84" s="276"/>
      <c r="I84" s="276"/>
      <c r="J84" s="276"/>
      <c r="K84" s="277"/>
    </row>
    <row r="85" spans="2:12" ht="16.5" thickTop="1" thickBot="1">
      <c r="B85" s="278" t="s">
        <v>0</v>
      </c>
      <c r="C85" s="288"/>
      <c r="D85" s="198" t="s">
        <v>1</v>
      </c>
      <c r="E85" s="198"/>
      <c r="F85" s="198" t="s">
        <v>2</v>
      </c>
      <c r="G85" s="199"/>
      <c r="H85" s="200"/>
      <c r="I85" s="198" t="s">
        <v>3</v>
      </c>
      <c r="J85" s="198"/>
      <c r="K85" s="198" t="s">
        <v>4</v>
      </c>
    </row>
    <row r="86" spans="2:12" ht="16.5" thickTop="1" thickBot="1">
      <c r="B86" s="201">
        <v>0.58333333333333337</v>
      </c>
      <c r="C86" s="96" t="s">
        <v>14</v>
      </c>
      <c r="D86" s="83" t="s">
        <v>88</v>
      </c>
      <c r="E86" s="98" t="s">
        <v>272</v>
      </c>
      <c r="F86" s="82" t="s">
        <v>68</v>
      </c>
      <c r="G86" s="99"/>
      <c r="H86" s="96" t="s">
        <v>15</v>
      </c>
      <c r="I86" s="68" t="s">
        <v>57</v>
      </c>
      <c r="J86" s="98" t="s">
        <v>273</v>
      </c>
      <c r="K86" s="65" t="s">
        <v>6</v>
      </c>
    </row>
    <row r="87" spans="2:12" ht="15.75" thickBot="1">
      <c r="B87" s="187">
        <v>0.61458333333333337</v>
      </c>
      <c r="C87" s="195" t="s">
        <v>16</v>
      </c>
      <c r="D87" s="66" t="s">
        <v>11</v>
      </c>
      <c r="E87" s="101" t="s">
        <v>274</v>
      </c>
      <c r="F87" s="64" t="s">
        <v>8</v>
      </c>
      <c r="G87" s="99"/>
      <c r="H87" s="195" t="s">
        <v>17</v>
      </c>
      <c r="I87" s="67" t="s">
        <v>61</v>
      </c>
      <c r="J87" s="196" t="s">
        <v>275</v>
      </c>
      <c r="K87" s="80" t="s">
        <v>65</v>
      </c>
    </row>
    <row r="88" spans="2:12" ht="15.75" thickBot="1">
      <c r="B88" s="95">
        <v>0.64583333333333337</v>
      </c>
      <c r="C88" s="96" t="s">
        <v>18</v>
      </c>
      <c r="D88" s="82" t="s">
        <v>68</v>
      </c>
      <c r="E88" s="98" t="s">
        <v>276</v>
      </c>
      <c r="F88" s="68" t="s">
        <v>57</v>
      </c>
      <c r="G88" s="99"/>
      <c r="H88" s="96" t="s">
        <v>19</v>
      </c>
      <c r="I88" s="83" t="s">
        <v>88</v>
      </c>
      <c r="J88" s="98" t="s">
        <v>277</v>
      </c>
      <c r="K88" s="66" t="s">
        <v>11</v>
      </c>
    </row>
    <row r="89" spans="2:12" ht="15.75" thickBot="1">
      <c r="B89" s="187">
        <v>0.66666666666666663</v>
      </c>
      <c r="C89" s="195" t="s">
        <v>20</v>
      </c>
      <c r="D89" s="80" t="s">
        <v>65</v>
      </c>
      <c r="E89" s="101" t="s">
        <v>278</v>
      </c>
      <c r="F89" s="65" t="s">
        <v>6</v>
      </c>
      <c r="G89" s="99"/>
      <c r="H89" s="195" t="s">
        <v>21</v>
      </c>
      <c r="I89" s="67" t="s">
        <v>61</v>
      </c>
      <c r="J89" s="196" t="s">
        <v>279</v>
      </c>
      <c r="K89" s="83" t="s">
        <v>88</v>
      </c>
    </row>
    <row r="90" spans="2:12" ht="15.75" thickBot="1">
      <c r="B90" s="95">
        <v>0.6875</v>
      </c>
      <c r="C90" s="96" t="s">
        <v>22</v>
      </c>
      <c r="D90" s="67" t="s">
        <v>61</v>
      </c>
      <c r="E90" s="98" t="s">
        <v>280</v>
      </c>
      <c r="F90" s="68" t="s">
        <v>57</v>
      </c>
      <c r="G90" s="99"/>
      <c r="H90" s="96" t="s">
        <v>78</v>
      </c>
      <c r="I90" s="65" t="s">
        <v>6</v>
      </c>
      <c r="J90" s="98" t="s">
        <v>281</v>
      </c>
      <c r="K90" s="64" t="s">
        <v>8</v>
      </c>
    </row>
    <row r="91" spans="2:12" ht="15.75" thickBot="1">
      <c r="B91" s="187">
        <v>0.70833333333333337</v>
      </c>
      <c r="C91" s="195" t="s">
        <v>79</v>
      </c>
      <c r="D91" s="64" t="s">
        <v>8</v>
      </c>
      <c r="E91" s="101" t="s">
        <v>282</v>
      </c>
      <c r="F91" s="83" t="s">
        <v>88</v>
      </c>
      <c r="G91" s="99"/>
      <c r="H91" s="195" t="s">
        <v>80</v>
      </c>
      <c r="I91" s="66" t="s">
        <v>11</v>
      </c>
      <c r="J91" s="196" t="s">
        <v>283</v>
      </c>
      <c r="K91" s="82" t="s">
        <v>68</v>
      </c>
    </row>
    <row r="92" spans="2:12" ht="15.75" thickBot="1">
      <c r="B92" s="95">
        <v>0.72916666666666663</v>
      </c>
      <c r="C92" s="96" t="s">
        <v>81</v>
      </c>
      <c r="D92" s="65" t="s">
        <v>6</v>
      </c>
      <c r="E92" s="98" t="s">
        <v>284</v>
      </c>
      <c r="F92" s="67" t="s">
        <v>61</v>
      </c>
      <c r="G92" s="99"/>
      <c r="H92" s="96" t="s">
        <v>82</v>
      </c>
      <c r="I92" s="82" t="s">
        <v>68</v>
      </c>
      <c r="J92" s="98" t="s">
        <v>285</v>
      </c>
      <c r="K92" s="80" t="s">
        <v>65</v>
      </c>
    </row>
    <row r="93" spans="2:12" ht="15.75" thickBot="1">
      <c r="B93" s="187">
        <v>0.75</v>
      </c>
      <c r="C93" s="195" t="s">
        <v>83</v>
      </c>
      <c r="D93" s="67" t="s">
        <v>61</v>
      </c>
      <c r="E93" s="101" t="s">
        <v>286</v>
      </c>
      <c r="F93" s="66" t="s">
        <v>11</v>
      </c>
      <c r="G93" s="99"/>
      <c r="H93" s="195" t="s">
        <v>89</v>
      </c>
      <c r="I93" s="80" t="s">
        <v>65</v>
      </c>
      <c r="J93" s="101" t="s">
        <v>287</v>
      </c>
      <c r="K93" s="83" t="s">
        <v>88</v>
      </c>
    </row>
    <row r="94" spans="2:12" ht="15.75" thickBot="1">
      <c r="B94" s="95">
        <v>0.77083333333333337</v>
      </c>
      <c r="C94" s="96" t="s">
        <v>91</v>
      </c>
      <c r="D94" s="68" t="s">
        <v>57</v>
      </c>
      <c r="E94" s="98" t="s">
        <v>288</v>
      </c>
      <c r="F94" s="64" t="s">
        <v>8</v>
      </c>
      <c r="G94" s="99"/>
      <c r="H94" s="96" t="s">
        <v>92</v>
      </c>
      <c r="I94" s="65" t="s">
        <v>6</v>
      </c>
      <c r="J94" s="98" t="s">
        <v>289</v>
      </c>
      <c r="K94" s="66" t="s">
        <v>11</v>
      </c>
    </row>
    <row r="95" spans="2:12" ht="15.75" thickBot="1">
      <c r="B95" s="187">
        <v>0.79166666666666663</v>
      </c>
      <c r="C95" s="195" t="s">
        <v>93</v>
      </c>
      <c r="D95" s="80" t="s">
        <v>65</v>
      </c>
      <c r="E95" s="101" t="s">
        <v>290</v>
      </c>
      <c r="F95" s="68" t="s">
        <v>57</v>
      </c>
      <c r="G95" s="99"/>
      <c r="H95" s="195" t="s">
        <v>94</v>
      </c>
      <c r="I95" s="64" t="s">
        <v>8</v>
      </c>
      <c r="J95" s="101" t="s">
        <v>291</v>
      </c>
      <c r="K95" s="82" t="s">
        <v>68</v>
      </c>
    </row>
    <row r="96" spans="2:12" ht="15.75" thickBot="1">
      <c r="B96" s="85">
        <v>0.8125</v>
      </c>
      <c r="C96" s="202" t="s">
        <v>95</v>
      </c>
      <c r="D96" s="89" t="s">
        <v>68</v>
      </c>
      <c r="E96" s="203" t="s">
        <v>292</v>
      </c>
      <c r="F96" s="136" t="s">
        <v>6</v>
      </c>
      <c r="G96" s="204"/>
      <c r="H96" s="202" t="s">
        <v>96</v>
      </c>
      <c r="I96" s="143" t="s">
        <v>88</v>
      </c>
      <c r="J96" s="203" t="s">
        <v>271</v>
      </c>
      <c r="K96" s="108" t="s">
        <v>57</v>
      </c>
      <c r="L96" s="180" t="s">
        <v>241</v>
      </c>
    </row>
    <row r="97" spans="2:11" ht="16.5" thickTop="1" thickBot="1">
      <c r="B97" s="84">
        <v>0.83333333333333337</v>
      </c>
      <c r="C97" s="289" t="s">
        <v>242</v>
      </c>
      <c r="D97" s="290"/>
      <c r="E97" s="290"/>
      <c r="F97" s="291"/>
      <c r="G97" s="197"/>
      <c r="H97" s="289" t="s">
        <v>243</v>
      </c>
      <c r="I97" s="290"/>
      <c r="J97" s="290"/>
      <c r="K97" s="291"/>
    </row>
    <row r="98" spans="2:11" ht="15.75" thickBot="1">
      <c r="B98" s="95">
        <v>0.85416666666666663</v>
      </c>
      <c r="C98" s="283" t="s">
        <v>244</v>
      </c>
      <c r="D98" s="284"/>
      <c r="E98" s="284"/>
      <c r="F98" s="285"/>
      <c r="G98" s="7"/>
      <c r="H98" s="283" t="s">
        <v>245</v>
      </c>
      <c r="I98" s="286"/>
      <c r="J98" s="286"/>
      <c r="K98" s="287"/>
    </row>
    <row r="99" spans="2:11" ht="60.75" customHeight="1">
      <c r="C99" s="218" t="s">
        <v>270</v>
      </c>
    </row>
    <row r="100" spans="2:11" ht="15.75" customHeight="1">
      <c r="C100" s="218" t="s">
        <v>293</v>
      </c>
      <c r="H100" s="224" t="s">
        <v>296</v>
      </c>
    </row>
    <row r="101" spans="2:11" ht="15.75" customHeight="1">
      <c r="C101" s="218"/>
      <c r="D101" s="93" t="s">
        <v>144</v>
      </c>
      <c r="E101" s="226">
        <v>321</v>
      </c>
      <c r="F101" s="93" t="s">
        <v>8</v>
      </c>
      <c r="I101" s="93" t="s">
        <v>54</v>
      </c>
      <c r="J101" s="226">
        <v>518</v>
      </c>
      <c r="K101" s="93" t="s">
        <v>57</v>
      </c>
    </row>
    <row r="102" spans="2:11" ht="15.75" customHeight="1">
      <c r="C102" s="218"/>
      <c r="D102" t="s">
        <v>66</v>
      </c>
      <c r="E102" s="225">
        <v>311</v>
      </c>
      <c r="F102" t="s">
        <v>6</v>
      </c>
      <c r="I102" t="s">
        <v>72</v>
      </c>
      <c r="J102" s="225">
        <v>487</v>
      </c>
      <c r="K102" t="s">
        <v>68</v>
      </c>
    </row>
    <row r="103" spans="2:11" ht="15.75" customHeight="1">
      <c r="C103" s="218"/>
      <c r="D103" t="s">
        <v>294</v>
      </c>
      <c r="E103" s="225">
        <v>307</v>
      </c>
      <c r="F103" t="s">
        <v>65</v>
      </c>
      <c r="I103" t="s">
        <v>62</v>
      </c>
      <c r="J103" s="225">
        <v>444</v>
      </c>
      <c r="K103" t="s">
        <v>61</v>
      </c>
    </row>
    <row r="104" spans="2:11" ht="15.75" customHeight="1">
      <c r="C104" s="218"/>
      <c r="D104" t="s">
        <v>140</v>
      </c>
      <c r="E104" s="225">
        <v>274</v>
      </c>
      <c r="F104" t="s">
        <v>57</v>
      </c>
      <c r="I104" t="s">
        <v>297</v>
      </c>
      <c r="J104" s="225">
        <v>342</v>
      </c>
      <c r="K104" t="s">
        <v>11</v>
      </c>
    </row>
    <row r="105" spans="2:11" ht="15.75" customHeight="1">
      <c r="C105" s="218"/>
      <c r="D105" t="s">
        <v>69</v>
      </c>
      <c r="E105" s="225">
        <v>270</v>
      </c>
      <c r="F105" t="s">
        <v>68</v>
      </c>
    </row>
    <row r="106" spans="2:11" ht="15.75" customHeight="1">
      <c r="C106" s="218"/>
      <c r="D106" t="s">
        <v>295</v>
      </c>
      <c r="E106" s="225">
        <v>252</v>
      </c>
      <c r="F106" t="s">
        <v>88</v>
      </c>
    </row>
    <row r="107" spans="2:11" ht="15.75" customHeight="1">
      <c r="C107" s="218"/>
      <c r="D107" t="s">
        <v>145</v>
      </c>
      <c r="E107" s="225">
        <v>235</v>
      </c>
      <c r="F107" t="s">
        <v>61</v>
      </c>
    </row>
    <row r="108" spans="2:11" ht="15.75" customHeight="1">
      <c r="C108" s="218"/>
      <c r="D108" t="s">
        <v>149</v>
      </c>
      <c r="E108" s="225">
        <v>221</v>
      </c>
      <c r="F108" t="s">
        <v>11</v>
      </c>
    </row>
    <row r="109" spans="2:11" ht="16.5" customHeight="1">
      <c r="C109" s="218"/>
    </row>
    <row r="110" spans="2:11" ht="60.75" customHeight="1">
      <c r="C110" s="218"/>
    </row>
    <row r="111" spans="2:11" ht="16.5" customHeight="1" thickBot="1">
      <c r="C111" s="218"/>
    </row>
    <row r="112" spans="2:11" ht="16.5" customHeight="1" thickBot="1">
      <c r="B112" s="275" t="s">
        <v>301</v>
      </c>
      <c r="C112" s="276"/>
      <c r="D112" s="276"/>
      <c r="E112" s="276"/>
      <c r="F112" s="276"/>
      <c r="G112" s="276"/>
      <c r="H112" s="276"/>
      <c r="I112" s="276"/>
      <c r="J112" s="276"/>
      <c r="K112" s="277"/>
    </row>
    <row r="113" spans="2:12" ht="16.5" customHeight="1" thickTop="1" thickBot="1">
      <c r="B113" s="278" t="s">
        <v>0</v>
      </c>
      <c r="C113" s="279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2" ht="16.5" customHeight="1" thickTop="1" thickBot="1">
      <c r="B114" s="8">
        <v>0.70833333333333337</v>
      </c>
      <c r="C114" s="223" t="s">
        <v>5</v>
      </c>
      <c r="D114" s="221" t="s">
        <v>68</v>
      </c>
      <c r="E114" s="222" t="s">
        <v>302</v>
      </c>
      <c r="F114" s="103" t="s">
        <v>61</v>
      </c>
      <c r="G114" s="7"/>
      <c r="H114" s="223" t="s">
        <v>7</v>
      </c>
      <c r="I114" s="219" t="s">
        <v>6</v>
      </c>
      <c r="J114" s="222" t="s">
        <v>303</v>
      </c>
      <c r="K114" s="220" t="s">
        <v>88</v>
      </c>
    </row>
    <row r="115" spans="2:12" ht="16.5" customHeight="1" thickBot="1">
      <c r="B115" s="187">
        <v>0.73958333333333337</v>
      </c>
      <c r="C115" s="100" t="s">
        <v>9</v>
      </c>
      <c r="D115" s="80" t="s">
        <v>65</v>
      </c>
      <c r="E115" s="101" t="s">
        <v>304</v>
      </c>
      <c r="F115" s="66" t="s">
        <v>11</v>
      </c>
      <c r="G115" s="7"/>
      <c r="H115" s="100" t="s">
        <v>10</v>
      </c>
      <c r="I115" s="67" t="s">
        <v>61</v>
      </c>
      <c r="J115" s="101" t="s">
        <v>305</v>
      </c>
      <c r="K115" s="64" t="s">
        <v>8</v>
      </c>
    </row>
    <row r="116" spans="2:12" ht="16.5" customHeight="1" thickBot="1">
      <c r="B116" s="95">
        <v>0.77083333333333337</v>
      </c>
      <c r="C116" s="96" t="s">
        <v>12</v>
      </c>
      <c r="D116" s="66" t="s">
        <v>11</v>
      </c>
      <c r="E116" s="98" t="s">
        <v>306</v>
      </c>
      <c r="F116" s="68" t="s">
        <v>57</v>
      </c>
      <c r="G116" s="7"/>
      <c r="H116" s="96" t="s">
        <v>13</v>
      </c>
      <c r="I116" s="64" t="s">
        <v>8</v>
      </c>
      <c r="J116" s="98" t="s">
        <v>307</v>
      </c>
      <c r="K116" s="80" t="s">
        <v>65</v>
      </c>
    </row>
    <row r="117" spans="2:12" ht="16.5" customHeight="1" thickBot="1">
      <c r="B117" s="187">
        <v>0.79166666666666663</v>
      </c>
      <c r="C117" s="100" t="s">
        <v>14</v>
      </c>
      <c r="D117" s="68" t="s">
        <v>57</v>
      </c>
      <c r="E117" s="101" t="s">
        <v>308</v>
      </c>
      <c r="F117" s="65" t="s">
        <v>6</v>
      </c>
      <c r="G117" s="7"/>
      <c r="H117" s="100" t="s">
        <v>15</v>
      </c>
      <c r="I117" s="83" t="s">
        <v>88</v>
      </c>
      <c r="J117" s="101" t="s">
        <v>309</v>
      </c>
      <c r="K117" s="82" t="s">
        <v>68</v>
      </c>
    </row>
    <row r="118" spans="2:12" ht="16.5" customHeight="1" thickBot="1">
      <c r="B118" s="8">
        <v>0.8125</v>
      </c>
      <c r="C118" s="96" t="s">
        <v>16</v>
      </c>
      <c r="D118" s="67" t="s">
        <v>61</v>
      </c>
      <c r="E118" s="98" t="s">
        <v>310</v>
      </c>
      <c r="F118" s="80" t="s">
        <v>65</v>
      </c>
      <c r="G118" s="7"/>
      <c r="H118" s="96" t="s">
        <v>17</v>
      </c>
      <c r="I118" s="64" t="s">
        <v>8</v>
      </c>
      <c r="J118" s="98" t="s">
        <v>311</v>
      </c>
      <c r="K118" s="66" t="s">
        <v>11</v>
      </c>
    </row>
    <row r="119" spans="2:12" ht="16.5" customHeight="1" thickBot="1">
      <c r="B119" s="84">
        <v>0.83333333333333337</v>
      </c>
      <c r="C119" s="100" t="s">
        <v>18</v>
      </c>
      <c r="D119" s="83" t="s">
        <v>88</v>
      </c>
      <c r="E119" s="101" t="s">
        <v>312</v>
      </c>
      <c r="F119" s="66" t="s">
        <v>11</v>
      </c>
      <c r="G119" s="7"/>
      <c r="H119" s="100" t="s">
        <v>19</v>
      </c>
      <c r="I119" s="68" t="s">
        <v>57</v>
      </c>
      <c r="J119" s="101" t="s">
        <v>313</v>
      </c>
      <c r="K119" s="82" t="s">
        <v>68</v>
      </c>
    </row>
    <row r="120" spans="2:12" ht="16.5" customHeight="1" thickBot="1">
      <c r="B120" s="8">
        <v>0.85416666666666663</v>
      </c>
      <c r="C120" s="96" t="s">
        <v>20</v>
      </c>
      <c r="D120" s="67" t="s">
        <v>61</v>
      </c>
      <c r="E120" s="98" t="s">
        <v>314</v>
      </c>
      <c r="F120" s="83" t="s">
        <v>88</v>
      </c>
      <c r="G120" s="7"/>
      <c r="H120" s="96" t="s">
        <v>21</v>
      </c>
      <c r="I120" s="80" t="s">
        <v>65</v>
      </c>
      <c r="J120" s="98" t="s">
        <v>315</v>
      </c>
      <c r="K120" s="65" t="s">
        <v>6</v>
      </c>
    </row>
    <row r="121" spans="2:12" ht="16.5" customHeight="1" thickBot="1">
      <c r="B121" s="84">
        <v>0.875</v>
      </c>
      <c r="C121" s="100" t="s">
        <v>22</v>
      </c>
      <c r="D121" s="65" t="s">
        <v>6</v>
      </c>
      <c r="E121" s="101" t="s">
        <v>316</v>
      </c>
      <c r="F121" s="64" t="s">
        <v>8</v>
      </c>
      <c r="G121" s="7"/>
      <c r="H121" s="100" t="s">
        <v>78</v>
      </c>
      <c r="I121" s="67" t="s">
        <v>61</v>
      </c>
      <c r="J121" s="101" t="s">
        <v>317</v>
      </c>
      <c r="K121" s="68" t="s">
        <v>57</v>
      </c>
    </row>
    <row r="122" spans="2:12" ht="16.5" customHeight="1" thickBot="1">
      <c r="B122" s="8">
        <v>0.89583333333333337</v>
      </c>
      <c r="C122" s="96" t="s">
        <v>79</v>
      </c>
      <c r="D122" s="66" t="s">
        <v>11</v>
      </c>
      <c r="E122" s="98" t="s">
        <v>318</v>
      </c>
      <c r="F122" s="82" t="s">
        <v>68</v>
      </c>
      <c r="G122" s="99"/>
      <c r="H122" s="96" t="s">
        <v>80</v>
      </c>
      <c r="I122" s="64" t="s">
        <v>8</v>
      </c>
      <c r="J122" s="98" t="s">
        <v>319</v>
      </c>
      <c r="K122" s="83" t="s">
        <v>88</v>
      </c>
    </row>
    <row r="123" spans="2:12" ht="16.5" customHeight="1" thickBot="1">
      <c r="B123" s="84">
        <v>0.91666666666666663</v>
      </c>
      <c r="C123" s="100" t="s">
        <v>81</v>
      </c>
      <c r="D123" s="82" t="s">
        <v>68</v>
      </c>
      <c r="E123" s="101" t="s">
        <v>320</v>
      </c>
      <c r="F123" s="80" t="s">
        <v>65</v>
      </c>
      <c r="G123" s="7"/>
      <c r="H123" s="100" t="s">
        <v>82</v>
      </c>
      <c r="I123" s="65" t="s">
        <v>6</v>
      </c>
      <c r="J123" s="101" t="s">
        <v>321</v>
      </c>
      <c r="K123" s="67" t="s">
        <v>61</v>
      </c>
    </row>
    <row r="124" spans="2:12" ht="16.5" customHeight="1" thickBot="1">
      <c r="B124" s="8">
        <v>0.9375</v>
      </c>
      <c r="C124" s="96" t="s">
        <v>83</v>
      </c>
      <c r="D124" s="65" t="s">
        <v>6</v>
      </c>
      <c r="E124" s="98" t="s">
        <v>322</v>
      </c>
      <c r="F124" s="66" t="s">
        <v>11</v>
      </c>
      <c r="G124" s="7"/>
      <c r="H124" s="96" t="s">
        <v>177</v>
      </c>
      <c r="I124" s="80" t="s">
        <v>65</v>
      </c>
      <c r="J124" s="98" t="s">
        <v>323</v>
      </c>
      <c r="K124" s="68" t="s">
        <v>57</v>
      </c>
    </row>
    <row r="125" spans="2:12" ht="16.5" customHeight="1" thickBot="1">
      <c r="B125" s="84">
        <v>0.95833333333333337</v>
      </c>
      <c r="C125" s="100" t="s">
        <v>91</v>
      </c>
      <c r="D125" s="80" t="s">
        <v>65</v>
      </c>
      <c r="E125" s="101" t="s">
        <v>324</v>
      </c>
      <c r="F125" s="83" t="s">
        <v>88</v>
      </c>
      <c r="G125" s="7"/>
      <c r="H125" s="100" t="s">
        <v>92</v>
      </c>
      <c r="I125" s="68" t="s">
        <v>57</v>
      </c>
      <c r="J125" s="101" t="s">
        <v>325</v>
      </c>
      <c r="K125" s="64" t="s">
        <v>8</v>
      </c>
    </row>
    <row r="126" spans="2:12" ht="16.5" customHeight="1" thickBot="1">
      <c r="B126" s="95">
        <v>0.97916666666666663</v>
      </c>
      <c r="C126" s="96"/>
      <c r="D126" s="97" t="s">
        <v>98</v>
      </c>
      <c r="E126" s="98" t="s">
        <v>179</v>
      </c>
      <c r="F126" s="97" t="s">
        <v>103</v>
      </c>
      <c r="G126" s="99"/>
      <c r="H126" s="96"/>
      <c r="I126" s="97" t="s">
        <v>100</v>
      </c>
      <c r="J126" s="98" t="s">
        <v>179</v>
      </c>
      <c r="K126" s="97" t="s">
        <v>99</v>
      </c>
      <c r="L126" s="102" t="s">
        <v>300</v>
      </c>
    </row>
    <row r="127" spans="2:12" ht="16.5" customHeight="1">
      <c r="C127" s="218"/>
    </row>
    <row r="128" spans="2:12" ht="69.75" customHeight="1" thickBot="1">
      <c r="C128" s="218"/>
    </row>
    <row r="129" spans="2:12" ht="16.5" customHeight="1" thickBot="1">
      <c r="B129" s="275" t="s">
        <v>331</v>
      </c>
      <c r="C129" s="276"/>
      <c r="D129" s="276"/>
      <c r="E129" s="276"/>
      <c r="F129" s="276"/>
      <c r="G129" s="276"/>
      <c r="H129" s="276"/>
      <c r="I129" s="276"/>
      <c r="J129" s="276"/>
      <c r="K129" s="277"/>
    </row>
    <row r="130" spans="2:12" ht="16.5" customHeight="1" thickTop="1" thickBot="1">
      <c r="B130" s="278" t="s">
        <v>0</v>
      </c>
      <c r="C130" s="279"/>
      <c r="D130" s="1" t="s">
        <v>1</v>
      </c>
      <c r="E130" s="1"/>
      <c r="F130" s="1" t="s">
        <v>2</v>
      </c>
      <c r="G130" s="2"/>
      <c r="H130" s="3"/>
      <c r="I130" s="1" t="s">
        <v>3</v>
      </c>
      <c r="J130" s="1"/>
      <c r="K130" s="1" t="s">
        <v>4</v>
      </c>
    </row>
    <row r="131" spans="2:12" ht="16.5" customHeight="1" thickTop="1" thickBot="1">
      <c r="B131" s="8">
        <v>0.70833333333333337</v>
      </c>
      <c r="C131" s="223" t="s">
        <v>5</v>
      </c>
      <c r="D131" s="64" t="s">
        <v>8</v>
      </c>
      <c r="E131" s="222" t="s">
        <v>334</v>
      </c>
      <c r="F131" s="82" t="s">
        <v>68</v>
      </c>
      <c r="G131" s="7"/>
      <c r="H131" s="223" t="s">
        <v>7</v>
      </c>
      <c r="I131" s="67" t="s">
        <v>61</v>
      </c>
      <c r="J131" s="222" t="s">
        <v>335</v>
      </c>
      <c r="K131" s="66" t="s">
        <v>11</v>
      </c>
    </row>
    <row r="132" spans="2:12" ht="16.5" customHeight="1" thickBot="1">
      <c r="B132" s="234">
        <v>0.73958333333333337</v>
      </c>
      <c r="C132" s="235" t="s">
        <v>9</v>
      </c>
      <c r="D132" s="143" t="s">
        <v>88</v>
      </c>
      <c r="E132" s="236" t="s">
        <v>336</v>
      </c>
      <c r="F132" s="108" t="s">
        <v>57</v>
      </c>
      <c r="G132" s="178"/>
      <c r="H132" s="235" t="s">
        <v>10</v>
      </c>
      <c r="I132" s="89" t="s">
        <v>68</v>
      </c>
      <c r="J132" s="236" t="s">
        <v>337</v>
      </c>
      <c r="K132" s="136" t="s">
        <v>6</v>
      </c>
      <c r="L132" s="180" t="s">
        <v>299</v>
      </c>
    </row>
    <row r="133" spans="2:12" ht="16.5" customHeight="1" thickTop="1" thickBot="1">
      <c r="B133" s="8">
        <v>0.77083333333333337</v>
      </c>
      <c r="C133" s="232" t="s">
        <v>12</v>
      </c>
      <c r="D133" s="137" t="s">
        <v>6</v>
      </c>
      <c r="E133" s="233" t="s">
        <v>338</v>
      </c>
      <c r="F133" s="142" t="s">
        <v>68</v>
      </c>
      <c r="G133" s="7"/>
      <c r="H133" s="232" t="s">
        <v>13</v>
      </c>
      <c r="I133" s="141" t="s">
        <v>57</v>
      </c>
      <c r="J133" s="233" t="s">
        <v>339</v>
      </c>
      <c r="K133" s="140" t="s">
        <v>88</v>
      </c>
      <c r="L133" t="s">
        <v>462</v>
      </c>
    </row>
    <row r="134" spans="2:12" ht="16.5" customHeight="1" thickBot="1">
      <c r="B134" s="187">
        <v>0.79166666666666663</v>
      </c>
      <c r="C134" s="100" t="s">
        <v>14</v>
      </c>
      <c r="D134" s="64" t="s">
        <v>8</v>
      </c>
      <c r="E134" s="101" t="s">
        <v>340</v>
      </c>
      <c r="F134" s="67" t="s">
        <v>61</v>
      </c>
      <c r="G134" s="7"/>
      <c r="H134" s="100" t="s">
        <v>15</v>
      </c>
      <c r="I134" s="66" t="s">
        <v>11</v>
      </c>
      <c r="J134" s="101" t="s">
        <v>341</v>
      </c>
      <c r="K134" s="80" t="s">
        <v>65</v>
      </c>
    </row>
    <row r="135" spans="2:12" ht="16.5" customHeight="1" thickBot="1">
      <c r="B135" s="8">
        <v>0.8125</v>
      </c>
      <c r="C135" s="96" t="s">
        <v>16</v>
      </c>
      <c r="D135" s="83" t="s">
        <v>88</v>
      </c>
      <c r="E135" s="98" t="s">
        <v>342</v>
      </c>
      <c r="F135" s="65" t="s">
        <v>6</v>
      </c>
      <c r="G135" s="7"/>
      <c r="H135" s="96" t="s">
        <v>17</v>
      </c>
      <c r="I135" s="82" t="s">
        <v>68</v>
      </c>
      <c r="J135" s="98" t="s">
        <v>343</v>
      </c>
      <c r="K135" s="67" t="s">
        <v>61</v>
      </c>
    </row>
    <row r="136" spans="2:12" ht="16.5" customHeight="1" thickBot="1">
      <c r="B136" s="84">
        <v>0.83333333333333337</v>
      </c>
      <c r="C136" s="100" t="s">
        <v>18</v>
      </c>
      <c r="D136" s="80" t="s">
        <v>65</v>
      </c>
      <c r="E136" s="101" t="s">
        <v>344</v>
      </c>
      <c r="F136" s="64" t="s">
        <v>8</v>
      </c>
      <c r="G136" s="7"/>
      <c r="H136" s="100" t="s">
        <v>19</v>
      </c>
      <c r="I136" s="68" t="s">
        <v>57</v>
      </c>
      <c r="J136" s="101" t="s">
        <v>345</v>
      </c>
      <c r="K136" s="66" t="s">
        <v>11</v>
      </c>
    </row>
    <row r="137" spans="2:12" ht="16.5" customHeight="1" thickBot="1">
      <c r="B137" s="8">
        <v>0.85416666666666663</v>
      </c>
      <c r="C137" s="96" t="s">
        <v>20</v>
      </c>
      <c r="D137" s="82" t="s">
        <v>68</v>
      </c>
      <c r="E137" s="98" t="s">
        <v>346</v>
      </c>
      <c r="F137" s="83" t="s">
        <v>88</v>
      </c>
      <c r="G137" s="7"/>
      <c r="H137" s="96" t="s">
        <v>21</v>
      </c>
      <c r="I137" s="65" t="s">
        <v>6</v>
      </c>
      <c r="J137" s="98" t="s">
        <v>347</v>
      </c>
      <c r="K137" s="68" t="s">
        <v>57</v>
      </c>
    </row>
    <row r="138" spans="2:12" ht="16.5" customHeight="1" thickBot="1">
      <c r="B138" s="84">
        <v>0.875</v>
      </c>
      <c r="C138" s="100" t="s">
        <v>22</v>
      </c>
      <c r="D138" s="66" t="s">
        <v>11</v>
      </c>
      <c r="E138" s="101" t="s">
        <v>348</v>
      </c>
      <c r="F138" s="64" t="s">
        <v>8</v>
      </c>
      <c r="G138" s="7"/>
      <c r="H138" s="100" t="s">
        <v>78</v>
      </c>
      <c r="I138" s="80" t="s">
        <v>65</v>
      </c>
      <c r="J138" s="101" t="s">
        <v>349</v>
      </c>
      <c r="K138" s="67" t="s">
        <v>61</v>
      </c>
    </row>
    <row r="139" spans="2:12" ht="16.5" customHeight="1" thickBot="1">
      <c r="B139" s="8">
        <v>0.89583333333333337</v>
      </c>
      <c r="C139" s="96" t="s">
        <v>79</v>
      </c>
      <c r="D139" s="82" t="s">
        <v>68</v>
      </c>
      <c r="E139" s="98" t="s">
        <v>350</v>
      </c>
      <c r="F139" s="68" t="s">
        <v>57</v>
      </c>
      <c r="G139" s="99"/>
      <c r="H139" s="96" t="s">
        <v>80</v>
      </c>
      <c r="I139" s="66" t="s">
        <v>11</v>
      </c>
      <c r="J139" s="98" t="s">
        <v>351</v>
      </c>
      <c r="K139" s="83" t="s">
        <v>88</v>
      </c>
    </row>
    <row r="140" spans="2:12" ht="16.5" customHeight="1" thickBot="1">
      <c r="B140" s="84">
        <v>0.91666666666666663</v>
      </c>
      <c r="C140" s="100" t="s">
        <v>81</v>
      </c>
      <c r="D140" s="65" t="s">
        <v>6</v>
      </c>
      <c r="E140" s="101" t="s">
        <v>352</v>
      </c>
      <c r="F140" s="80" t="s">
        <v>65</v>
      </c>
      <c r="G140" s="7"/>
      <c r="H140" s="100" t="s">
        <v>82</v>
      </c>
      <c r="I140" s="83" t="s">
        <v>88</v>
      </c>
      <c r="J140" s="101" t="s">
        <v>280</v>
      </c>
      <c r="K140" s="67" t="s">
        <v>61</v>
      </c>
    </row>
    <row r="141" spans="2:12" ht="16.5" customHeight="1" thickBot="1">
      <c r="B141" s="8">
        <v>0.9375</v>
      </c>
      <c r="C141" s="96" t="s">
        <v>83</v>
      </c>
      <c r="D141" s="68" t="s">
        <v>57</v>
      </c>
      <c r="E141" s="98" t="s">
        <v>353</v>
      </c>
      <c r="F141" s="67" t="s">
        <v>61</v>
      </c>
      <c r="G141" s="7"/>
      <c r="H141" s="96" t="s">
        <v>177</v>
      </c>
      <c r="I141" s="64" t="s">
        <v>8</v>
      </c>
      <c r="J141" s="98" t="s">
        <v>354</v>
      </c>
      <c r="K141" s="65" t="s">
        <v>6</v>
      </c>
    </row>
    <row r="142" spans="2:12" ht="16.5" customHeight="1" thickBot="1">
      <c r="B142" s="84">
        <v>0.95833333333333337</v>
      </c>
      <c r="C142" s="100" t="s">
        <v>91</v>
      </c>
      <c r="D142" s="83" t="s">
        <v>88</v>
      </c>
      <c r="E142" s="101" t="s">
        <v>355</v>
      </c>
      <c r="F142" s="64" t="s">
        <v>8</v>
      </c>
      <c r="G142" s="7"/>
      <c r="H142" s="100" t="s">
        <v>92</v>
      </c>
      <c r="I142" s="82" t="s">
        <v>68</v>
      </c>
      <c r="J142" s="101" t="s">
        <v>356</v>
      </c>
      <c r="K142" s="66" t="s">
        <v>11</v>
      </c>
    </row>
    <row r="143" spans="2:12" ht="16.5" customHeight="1" thickBot="1">
      <c r="B143" s="95">
        <v>0.97916666666666663</v>
      </c>
      <c r="C143" s="96"/>
      <c r="D143" s="97" t="s">
        <v>99</v>
      </c>
      <c r="E143" s="98" t="s">
        <v>179</v>
      </c>
      <c r="F143" s="97" t="s">
        <v>105</v>
      </c>
      <c r="G143" s="96"/>
      <c r="H143" s="96"/>
      <c r="I143" s="97" t="s">
        <v>101</v>
      </c>
      <c r="J143" s="98" t="s">
        <v>179</v>
      </c>
      <c r="K143" s="97" t="s">
        <v>103</v>
      </c>
      <c r="L143" s="102" t="s">
        <v>300</v>
      </c>
    </row>
    <row r="144" spans="2:12" ht="16.5" customHeight="1">
      <c r="B144" s="228"/>
      <c r="C144" s="229"/>
      <c r="D144" s="230"/>
      <c r="E144" s="231"/>
      <c r="F144" s="230"/>
      <c r="G144" s="229"/>
      <c r="H144" s="229"/>
      <c r="I144" s="230"/>
      <c r="J144" s="231"/>
      <c r="K144" s="230"/>
    </row>
    <row r="145" spans="2:12" ht="16.5" customHeight="1" thickBot="1">
      <c r="B145" s="228"/>
      <c r="C145" s="229"/>
      <c r="D145" s="230"/>
      <c r="E145" s="231"/>
      <c r="F145" s="230"/>
      <c r="G145" s="229"/>
      <c r="H145" s="229"/>
      <c r="I145" s="230"/>
      <c r="J145" s="231"/>
      <c r="K145" s="230"/>
    </row>
    <row r="146" spans="2:12" ht="16.5" customHeight="1" thickBot="1">
      <c r="B146" s="275" t="s">
        <v>330</v>
      </c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2" ht="16.5" customHeight="1" thickTop="1" thickBot="1">
      <c r="B147" s="278" t="s">
        <v>0</v>
      </c>
      <c r="C147" s="279"/>
      <c r="D147" s="1" t="s">
        <v>1</v>
      </c>
      <c r="E147" s="1"/>
      <c r="F147" s="1" t="s">
        <v>2</v>
      </c>
      <c r="G147" s="2"/>
      <c r="H147" s="3"/>
      <c r="I147" s="1" t="s">
        <v>3</v>
      </c>
      <c r="J147" s="1"/>
      <c r="K147" s="1" t="s">
        <v>4</v>
      </c>
    </row>
    <row r="148" spans="2:12" ht="16.5" customHeight="1" thickTop="1" thickBot="1">
      <c r="B148" s="201">
        <v>0.70833333333333337</v>
      </c>
      <c r="C148" s="223" t="s">
        <v>5</v>
      </c>
      <c r="D148" s="103" t="s">
        <v>61</v>
      </c>
      <c r="E148" s="222" t="s">
        <v>361</v>
      </c>
      <c r="F148" s="219" t="s">
        <v>6</v>
      </c>
      <c r="G148" s="253"/>
      <c r="H148" s="223" t="s">
        <v>7</v>
      </c>
      <c r="I148" s="254" t="s">
        <v>65</v>
      </c>
      <c r="J148" s="222" t="s">
        <v>362</v>
      </c>
      <c r="K148" s="221" t="s">
        <v>68</v>
      </c>
    </row>
    <row r="149" spans="2:12" ht="16.5" customHeight="1" thickBot="1">
      <c r="B149" s="187">
        <v>0.73958333333333337</v>
      </c>
      <c r="C149" s="100" t="s">
        <v>9</v>
      </c>
      <c r="D149" s="68" t="s">
        <v>57</v>
      </c>
      <c r="E149" s="101" t="s">
        <v>363</v>
      </c>
      <c r="F149" s="80" t="s">
        <v>65</v>
      </c>
      <c r="G149" s="99"/>
      <c r="H149" s="100" t="s">
        <v>10</v>
      </c>
      <c r="I149" s="66" t="s">
        <v>11</v>
      </c>
      <c r="J149" s="101" t="s">
        <v>364</v>
      </c>
      <c r="K149" s="65" t="s">
        <v>6</v>
      </c>
    </row>
    <row r="150" spans="2:12" ht="16.5" customHeight="1" thickBot="1">
      <c r="B150" s="95">
        <v>0.77083333333333337</v>
      </c>
      <c r="C150" s="96" t="s">
        <v>12</v>
      </c>
      <c r="D150" s="64" t="s">
        <v>8</v>
      </c>
      <c r="E150" s="98" t="s">
        <v>365</v>
      </c>
      <c r="F150" s="68" t="s">
        <v>57</v>
      </c>
      <c r="G150" s="99"/>
      <c r="H150" s="96" t="s">
        <v>13</v>
      </c>
      <c r="I150" s="83" t="s">
        <v>88</v>
      </c>
      <c r="J150" s="98" t="s">
        <v>366</v>
      </c>
      <c r="K150" s="80" t="s">
        <v>65</v>
      </c>
    </row>
    <row r="151" spans="2:12" ht="16.5" customHeight="1" thickBot="1">
      <c r="B151" s="234">
        <v>0.79166666666666663</v>
      </c>
      <c r="C151" s="235" t="s">
        <v>14</v>
      </c>
      <c r="D151" s="186" t="s">
        <v>11</v>
      </c>
      <c r="E151" s="236" t="s">
        <v>367</v>
      </c>
      <c r="F151" s="185" t="s">
        <v>61</v>
      </c>
      <c r="G151" s="204"/>
      <c r="H151" s="235" t="s">
        <v>15</v>
      </c>
      <c r="I151" s="89" t="s">
        <v>68</v>
      </c>
      <c r="J151" s="236" t="s">
        <v>368</v>
      </c>
      <c r="K151" s="90" t="s">
        <v>8</v>
      </c>
      <c r="L151" s="180" t="s">
        <v>332</v>
      </c>
    </row>
    <row r="152" spans="2:12" ht="16.5" customHeight="1" thickTop="1" thickBot="1">
      <c r="B152" s="8">
        <v>0.8125</v>
      </c>
      <c r="C152" s="232" t="s">
        <v>16</v>
      </c>
      <c r="D152" s="142" t="s">
        <v>68</v>
      </c>
      <c r="E152" s="233" t="s">
        <v>351</v>
      </c>
      <c r="F152" s="137" t="s">
        <v>6</v>
      </c>
      <c r="G152" s="197"/>
      <c r="H152" s="232" t="s">
        <v>17</v>
      </c>
      <c r="I152" s="141" t="s">
        <v>57</v>
      </c>
      <c r="J152" s="233" t="s">
        <v>369</v>
      </c>
      <c r="K152" s="140" t="s">
        <v>88</v>
      </c>
    </row>
    <row r="153" spans="2:12" ht="16.5" customHeight="1" thickBot="1">
      <c r="B153" s="187">
        <v>0.83333333333333337</v>
      </c>
      <c r="C153" s="100" t="s">
        <v>18</v>
      </c>
      <c r="D153" s="67" t="s">
        <v>61</v>
      </c>
      <c r="E153" s="101" t="s">
        <v>370</v>
      </c>
      <c r="F153" s="64" t="s">
        <v>8</v>
      </c>
      <c r="G153" s="99"/>
      <c r="H153" s="100" t="s">
        <v>19</v>
      </c>
      <c r="I153" s="66" t="s">
        <v>11</v>
      </c>
      <c r="J153" s="101" t="s">
        <v>371</v>
      </c>
      <c r="K153" s="80" t="s">
        <v>65</v>
      </c>
    </row>
    <row r="154" spans="2:12" ht="16.5" customHeight="1" thickBot="1">
      <c r="B154" s="8">
        <v>0.85416666666666663</v>
      </c>
      <c r="C154" s="96" t="s">
        <v>20</v>
      </c>
      <c r="D154" s="65" t="s">
        <v>6</v>
      </c>
      <c r="E154" s="98" t="s">
        <v>372</v>
      </c>
      <c r="F154" s="83" t="s">
        <v>88</v>
      </c>
      <c r="G154" s="7"/>
      <c r="H154" s="96" t="s">
        <v>21</v>
      </c>
      <c r="I154" s="67" t="s">
        <v>61</v>
      </c>
      <c r="J154" s="98" t="s">
        <v>373</v>
      </c>
      <c r="K154" s="82" t="s">
        <v>68</v>
      </c>
    </row>
    <row r="155" spans="2:12" ht="16.5" customHeight="1" thickBot="1">
      <c r="B155" s="84">
        <v>0.875</v>
      </c>
      <c r="C155" s="100" t="s">
        <v>22</v>
      </c>
      <c r="D155" s="80" t="s">
        <v>65</v>
      </c>
      <c r="E155" s="101" t="s">
        <v>374</v>
      </c>
      <c r="F155" s="64" t="s">
        <v>8</v>
      </c>
      <c r="G155" s="7"/>
      <c r="H155" s="100" t="s">
        <v>78</v>
      </c>
      <c r="I155" s="68" t="s">
        <v>57</v>
      </c>
      <c r="J155" s="101" t="s">
        <v>375</v>
      </c>
      <c r="K155" s="66" t="s">
        <v>11</v>
      </c>
    </row>
    <row r="156" spans="2:12" ht="16.5" customHeight="1" thickBot="1">
      <c r="B156" s="8">
        <v>0.89583333333333337</v>
      </c>
      <c r="C156" s="96" t="s">
        <v>79</v>
      </c>
      <c r="D156" s="83" t="s">
        <v>88</v>
      </c>
      <c r="E156" s="98" t="s">
        <v>376</v>
      </c>
      <c r="F156" s="82" t="s">
        <v>68</v>
      </c>
      <c r="G156" s="99"/>
      <c r="H156" s="96" t="s">
        <v>80</v>
      </c>
      <c r="I156" s="65" t="s">
        <v>6</v>
      </c>
      <c r="J156" s="98" t="s">
        <v>377</v>
      </c>
      <c r="K156" s="68" t="s">
        <v>57</v>
      </c>
    </row>
    <row r="157" spans="2:12" ht="16.5" customHeight="1" thickBot="1">
      <c r="B157" s="84">
        <v>0.91666666666666663</v>
      </c>
      <c r="C157" s="100" t="s">
        <v>81</v>
      </c>
      <c r="D157" s="64" t="s">
        <v>8</v>
      </c>
      <c r="E157" s="101" t="s">
        <v>378</v>
      </c>
      <c r="F157" s="66" t="s">
        <v>11</v>
      </c>
      <c r="G157" s="7"/>
      <c r="H157" s="100" t="s">
        <v>82</v>
      </c>
      <c r="I157" s="67" t="s">
        <v>61</v>
      </c>
      <c r="J157" s="101" t="s">
        <v>379</v>
      </c>
      <c r="K157" s="80" t="s">
        <v>65</v>
      </c>
    </row>
    <row r="158" spans="2:12" ht="16.5" customHeight="1" thickBot="1">
      <c r="B158" s="8">
        <v>0.9375</v>
      </c>
      <c r="C158" s="96" t="s">
        <v>83</v>
      </c>
      <c r="D158" s="80" t="s">
        <v>65</v>
      </c>
      <c r="E158" s="98" t="s">
        <v>380</v>
      </c>
      <c r="F158" s="65" t="s">
        <v>6</v>
      </c>
      <c r="G158" s="7"/>
      <c r="H158" s="96" t="s">
        <v>177</v>
      </c>
      <c r="I158" s="66" t="s">
        <v>11</v>
      </c>
      <c r="J158" s="98" t="s">
        <v>381</v>
      </c>
      <c r="K158" s="83" t="s">
        <v>88</v>
      </c>
    </row>
    <row r="159" spans="2:12" ht="16.5" customHeight="1" thickBot="1">
      <c r="B159" s="84">
        <v>0.95833333333333337</v>
      </c>
      <c r="C159" s="100" t="s">
        <v>91</v>
      </c>
      <c r="D159" s="68" t="s">
        <v>57</v>
      </c>
      <c r="E159" s="101" t="s">
        <v>382</v>
      </c>
      <c r="F159" s="82" t="s">
        <v>68</v>
      </c>
      <c r="G159" s="7"/>
      <c r="H159" s="100" t="s">
        <v>92</v>
      </c>
      <c r="I159" s="83" t="s">
        <v>88</v>
      </c>
      <c r="J159" s="101" t="s">
        <v>383</v>
      </c>
      <c r="K159" s="67" t="s">
        <v>61</v>
      </c>
    </row>
    <row r="160" spans="2:12" ht="16.5" customHeight="1" thickBot="1">
      <c r="B160" s="95">
        <v>0.97916666666666663</v>
      </c>
      <c r="C160" s="96"/>
      <c r="D160" s="97" t="s">
        <v>99</v>
      </c>
      <c r="E160" s="98" t="s">
        <v>179</v>
      </c>
      <c r="F160" s="97" t="s">
        <v>104</v>
      </c>
      <c r="G160" s="96"/>
      <c r="H160" s="96"/>
      <c r="I160" s="97" t="s">
        <v>333</v>
      </c>
      <c r="J160" s="98" t="s">
        <v>179</v>
      </c>
      <c r="K160" s="97" t="s">
        <v>105</v>
      </c>
      <c r="L160" s="102" t="s">
        <v>300</v>
      </c>
    </row>
    <row r="161" spans="2:12" ht="16.5" customHeight="1">
      <c r="B161" s="228"/>
      <c r="C161" s="229"/>
      <c r="D161" s="230"/>
      <c r="E161" s="231"/>
      <c r="F161" s="230"/>
      <c r="G161" s="229"/>
      <c r="H161" s="229"/>
      <c r="I161" s="230"/>
      <c r="J161" s="231"/>
      <c r="K161" s="230"/>
    </row>
    <row r="162" spans="2:12" ht="16.5" customHeight="1" thickBot="1">
      <c r="B162" s="228"/>
      <c r="C162" s="229"/>
      <c r="D162" s="230"/>
      <c r="E162" s="231"/>
      <c r="F162" s="230"/>
      <c r="G162" s="229"/>
      <c r="H162" s="229"/>
      <c r="I162" s="230"/>
      <c r="J162" s="231"/>
      <c r="K162" s="230"/>
    </row>
    <row r="163" spans="2:12" ht="16.5" customHeight="1" thickBot="1">
      <c r="B163" s="275" t="s">
        <v>359</v>
      </c>
      <c r="C163" s="276"/>
      <c r="D163" s="276"/>
      <c r="E163" s="276"/>
      <c r="F163" s="276"/>
      <c r="G163" s="276"/>
      <c r="H163" s="276"/>
      <c r="I163" s="276"/>
      <c r="J163" s="276"/>
      <c r="K163" s="277"/>
    </row>
    <row r="164" spans="2:12" ht="16.5" customHeight="1" thickTop="1" thickBot="1">
      <c r="B164" s="278" t="s">
        <v>0</v>
      </c>
      <c r="C164" s="279"/>
      <c r="D164" s="1" t="s">
        <v>1</v>
      </c>
      <c r="E164" s="1"/>
      <c r="F164" s="1" t="s">
        <v>2</v>
      </c>
      <c r="G164" s="2"/>
      <c r="H164" s="3"/>
      <c r="I164" s="1" t="s">
        <v>3</v>
      </c>
      <c r="J164" s="1"/>
      <c r="K164" s="1" t="s">
        <v>4</v>
      </c>
    </row>
    <row r="165" spans="2:12" ht="16.5" customHeight="1" thickTop="1" thickBot="1">
      <c r="B165" s="201">
        <v>0.70833333333333337</v>
      </c>
      <c r="C165" s="223" t="s">
        <v>5</v>
      </c>
      <c r="D165" s="67" t="s">
        <v>61</v>
      </c>
      <c r="E165" s="222" t="s">
        <v>387</v>
      </c>
      <c r="F165" s="68" t="s">
        <v>57</v>
      </c>
      <c r="G165" s="253"/>
      <c r="H165" s="223" t="s">
        <v>7</v>
      </c>
      <c r="I165" s="64" t="s">
        <v>8</v>
      </c>
      <c r="J165" s="222" t="s">
        <v>388</v>
      </c>
      <c r="K165" s="65" t="s">
        <v>6</v>
      </c>
    </row>
    <row r="166" spans="2:12" ht="16.5" customHeight="1" thickBot="1">
      <c r="B166" s="187">
        <v>0.73958333333333337</v>
      </c>
      <c r="C166" s="100" t="s">
        <v>9</v>
      </c>
      <c r="D166" s="64" t="s">
        <v>8</v>
      </c>
      <c r="E166" s="101" t="s">
        <v>389</v>
      </c>
      <c r="F166" s="83" t="s">
        <v>88</v>
      </c>
      <c r="G166" s="99"/>
      <c r="H166" s="100" t="s">
        <v>10</v>
      </c>
      <c r="I166" s="82" t="s">
        <v>68</v>
      </c>
      <c r="J166" s="101" t="s">
        <v>390</v>
      </c>
      <c r="K166" s="66" t="s">
        <v>11</v>
      </c>
    </row>
    <row r="167" spans="2:12" ht="16.5" customHeight="1" thickBot="1">
      <c r="B167" s="95">
        <v>0.77083333333333337</v>
      </c>
      <c r="C167" s="96" t="s">
        <v>12</v>
      </c>
      <c r="D167" s="65" t="s">
        <v>6</v>
      </c>
      <c r="E167" s="98" t="s">
        <v>391</v>
      </c>
      <c r="F167" s="67" t="s">
        <v>61</v>
      </c>
      <c r="G167" s="99"/>
      <c r="H167" s="96" t="s">
        <v>13</v>
      </c>
      <c r="I167" s="80" t="s">
        <v>65</v>
      </c>
      <c r="J167" s="98" t="s">
        <v>392</v>
      </c>
      <c r="K167" s="82" t="s">
        <v>68</v>
      </c>
    </row>
    <row r="168" spans="2:12" ht="16.5" customHeight="1" thickBot="1">
      <c r="B168" s="187">
        <v>0.79166666666666663</v>
      </c>
      <c r="C168" s="100" t="s">
        <v>14</v>
      </c>
      <c r="D168" s="68" t="s">
        <v>57</v>
      </c>
      <c r="E168" s="101" t="s">
        <v>393</v>
      </c>
      <c r="F168" s="64" t="s">
        <v>8</v>
      </c>
      <c r="G168" s="99"/>
      <c r="H168" s="100" t="s">
        <v>15</v>
      </c>
      <c r="I168" s="83" t="s">
        <v>88</v>
      </c>
      <c r="J168" s="101" t="s">
        <v>394</v>
      </c>
      <c r="K168" s="80" t="s">
        <v>65</v>
      </c>
    </row>
    <row r="169" spans="2:12" ht="16.5" customHeight="1" thickBot="1">
      <c r="B169" s="95">
        <v>0.8125</v>
      </c>
      <c r="C169" s="96" t="s">
        <v>16</v>
      </c>
      <c r="D169" s="80" t="s">
        <v>65</v>
      </c>
      <c r="E169" s="98" t="s">
        <v>395</v>
      </c>
      <c r="F169" s="68" t="s">
        <v>57</v>
      </c>
      <c r="G169" s="99"/>
      <c r="H169" s="96" t="s">
        <v>17</v>
      </c>
      <c r="I169" s="65" t="s">
        <v>6</v>
      </c>
      <c r="J169" s="98" t="s">
        <v>396</v>
      </c>
      <c r="K169" s="66" t="s">
        <v>11</v>
      </c>
    </row>
    <row r="170" spans="2:12" ht="16.5" customHeight="1" thickBot="1">
      <c r="B170" s="234">
        <v>0.83333333333333337</v>
      </c>
      <c r="C170" s="235" t="s">
        <v>18</v>
      </c>
      <c r="D170" s="186" t="s">
        <v>11</v>
      </c>
      <c r="E170" s="236" t="s">
        <v>397</v>
      </c>
      <c r="F170" s="185" t="s">
        <v>61</v>
      </c>
      <c r="G170" s="204"/>
      <c r="H170" s="235" t="s">
        <v>19</v>
      </c>
      <c r="I170" s="89" t="s">
        <v>68</v>
      </c>
      <c r="J170" s="236" t="s">
        <v>398</v>
      </c>
      <c r="K170" s="90" t="s">
        <v>8</v>
      </c>
      <c r="L170" s="180" t="s">
        <v>360</v>
      </c>
    </row>
    <row r="171" spans="2:12" ht="16.5" customHeight="1" thickTop="1" thickBot="1">
      <c r="B171" s="8">
        <v>0.85416666666666663</v>
      </c>
      <c r="C171" s="232" t="s">
        <v>20</v>
      </c>
      <c r="D171" s="184" t="s">
        <v>65</v>
      </c>
      <c r="E171" s="233" t="s">
        <v>399</v>
      </c>
      <c r="F171" s="183" t="s">
        <v>11</v>
      </c>
      <c r="G171" s="7"/>
      <c r="H171" s="232" t="s">
        <v>21</v>
      </c>
      <c r="I171" s="107" t="s">
        <v>8</v>
      </c>
      <c r="J171" s="233" t="s">
        <v>400</v>
      </c>
      <c r="K171" s="81" t="s">
        <v>61</v>
      </c>
    </row>
    <row r="172" spans="2:12" ht="16.5" customHeight="1" thickBot="1">
      <c r="B172" s="84">
        <v>0.875</v>
      </c>
      <c r="C172" s="100" t="s">
        <v>22</v>
      </c>
      <c r="D172" s="82" t="s">
        <v>68</v>
      </c>
      <c r="E172" s="101" t="s">
        <v>401</v>
      </c>
      <c r="F172" s="67" t="s">
        <v>61</v>
      </c>
      <c r="G172" s="7"/>
      <c r="H172" s="100" t="s">
        <v>78</v>
      </c>
      <c r="I172" s="65" t="s">
        <v>6</v>
      </c>
      <c r="J172" s="101" t="s">
        <v>402</v>
      </c>
      <c r="K172" s="83" t="s">
        <v>88</v>
      </c>
    </row>
    <row r="173" spans="2:12" ht="16.5" customHeight="1" thickBot="1">
      <c r="B173" s="8">
        <v>0.89583333333333337</v>
      </c>
      <c r="C173" s="96" t="s">
        <v>79</v>
      </c>
      <c r="D173" s="66" t="s">
        <v>11</v>
      </c>
      <c r="E173" s="98" t="s">
        <v>403</v>
      </c>
      <c r="F173" s="68" t="s">
        <v>57</v>
      </c>
      <c r="G173" s="99"/>
      <c r="H173" s="96" t="s">
        <v>80</v>
      </c>
      <c r="I173" s="80" t="s">
        <v>65</v>
      </c>
      <c r="J173" s="98" t="s">
        <v>404</v>
      </c>
      <c r="K173" s="64" t="s">
        <v>8</v>
      </c>
    </row>
    <row r="174" spans="2:12" ht="16.5" customHeight="1" thickBot="1">
      <c r="B174" s="84">
        <v>0.91666666666666663</v>
      </c>
      <c r="C174" s="100" t="s">
        <v>81</v>
      </c>
      <c r="D174" s="68" t="s">
        <v>57</v>
      </c>
      <c r="E174" s="101" t="s">
        <v>405</v>
      </c>
      <c r="F174" s="65" t="s">
        <v>6</v>
      </c>
      <c r="G174" s="7"/>
      <c r="H174" s="100" t="s">
        <v>82</v>
      </c>
      <c r="I174" s="83" t="s">
        <v>88</v>
      </c>
      <c r="J174" s="101" t="s">
        <v>406</v>
      </c>
      <c r="K174" s="82" t="s">
        <v>68</v>
      </c>
    </row>
    <row r="175" spans="2:12" ht="16.5" customHeight="1" thickBot="1">
      <c r="B175" s="8">
        <v>0.9375</v>
      </c>
      <c r="C175" s="96" t="s">
        <v>83</v>
      </c>
      <c r="D175" s="67" t="s">
        <v>61</v>
      </c>
      <c r="E175" s="98" t="s">
        <v>407</v>
      </c>
      <c r="F175" s="80" t="s">
        <v>65</v>
      </c>
      <c r="G175" s="7"/>
      <c r="H175" s="96" t="s">
        <v>177</v>
      </c>
      <c r="I175" s="66" t="s">
        <v>11</v>
      </c>
      <c r="J175" s="98" t="s">
        <v>408</v>
      </c>
      <c r="K175" s="64" t="s">
        <v>8</v>
      </c>
    </row>
    <row r="176" spans="2:12" ht="16.5" customHeight="1" thickBot="1">
      <c r="B176" s="84">
        <v>0.95833333333333337</v>
      </c>
      <c r="C176" s="100" t="s">
        <v>91</v>
      </c>
      <c r="D176" s="66" t="s">
        <v>11</v>
      </c>
      <c r="E176" s="101" t="s">
        <v>409</v>
      </c>
      <c r="F176" s="83" t="s">
        <v>88</v>
      </c>
      <c r="G176" s="7"/>
      <c r="H176" s="100" t="s">
        <v>92</v>
      </c>
      <c r="I176" s="82" t="s">
        <v>68</v>
      </c>
      <c r="J176" s="101" t="s">
        <v>410</v>
      </c>
      <c r="K176" s="68" t="s">
        <v>57</v>
      </c>
    </row>
    <row r="177" spans="2:12" ht="16.5" customHeight="1" thickBot="1">
      <c r="B177" s="95">
        <v>0.97916666666666663</v>
      </c>
      <c r="C177" s="96"/>
      <c r="D177" s="97" t="s">
        <v>102</v>
      </c>
      <c r="E177" s="98" t="s">
        <v>179</v>
      </c>
      <c r="F177" s="97" t="s">
        <v>99</v>
      </c>
      <c r="G177" s="96"/>
      <c r="H177" s="96"/>
      <c r="I177" s="97" t="s">
        <v>101</v>
      </c>
      <c r="J177" s="98" t="s">
        <v>179</v>
      </c>
      <c r="K177" s="97" t="s">
        <v>105</v>
      </c>
      <c r="L177" s="102" t="s">
        <v>300</v>
      </c>
    </row>
    <row r="178" spans="2:12" ht="16.5" customHeight="1">
      <c r="B178" s="228"/>
      <c r="C178" s="229"/>
      <c r="D178" s="230"/>
      <c r="E178" s="231"/>
      <c r="F178" s="230"/>
      <c r="G178" s="229"/>
      <c r="H178" s="229"/>
      <c r="I178" s="230"/>
      <c r="J178" s="231"/>
      <c r="K178" s="230"/>
    </row>
    <row r="179" spans="2:12" ht="16.5" customHeight="1" thickBot="1">
      <c r="B179" s="228"/>
      <c r="C179" s="229"/>
      <c r="D179" s="230"/>
      <c r="E179" s="231"/>
      <c r="F179" s="230"/>
      <c r="G179" s="229"/>
      <c r="H179" s="229"/>
      <c r="I179" s="230"/>
      <c r="J179" s="231"/>
      <c r="K179" s="230"/>
    </row>
    <row r="180" spans="2:12" ht="16.5" customHeight="1" thickBot="1">
      <c r="B180" s="275" t="s">
        <v>385</v>
      </c>
      <c r="C180" s="276"/>
      <c r="D180" s="276"/>
      <c r="E180" s="276"/>
      <c r="F180" s="276"/>
      <c r="G180" s="276"/>
      <c r="H180" s="276"/>
      <c r="I180" s="276"/>
      <c r="J180" s="276"/>
      <c r="K180" s="277"/>
    </row>
    <row r="181" spans="2:12" ht="16.5" customHeight="1" thickTop="1" thickBot="1">
      <c r="B181" s="278" t="s">
        <v>0</v>
      </c>
      <c r="C181" s="279"/>
      <c r="D181" s="1" t="s">
        <v>1</v>
      </c>
      <c r="E181" s="1"/>
      <c r="F181" s="1" t="s">
        <v>2</v>
      </c>
      <c r="G181" s="2"/>
      <c r="H181" s="3"/>
      <c r="I181" s="1" t="s">
        <v>3</v>
      </c>
      <c r="J181" s="1"/>
      <c r="K181" s="1" t="s">
        <v>4</v>
      </c>
    </row>
    <row r="182" spans="2:12" ht="16.5" customHeight="1" thickTop="1" thickBot="1">
      <c r="B182" s="201">
        <v>0.70833333333333337</v>
      </c>
      <c r="C182" s="223" t="s">
        <v>5</v>
      </c>
      <c r="D182" s="220" t="s">
        <v>88</v>
      </c>
      <c r="E182" s="222" t="s">
        <v>413</v>
      </c>
      <c r="F182" s="103" t="s">
        <v>61</v>
      </c>
      <c r="G182" s="253"/>
      <c r="H182" s="223" t="s">
        <v>7</v>
      </c>
      <c r="I182" s="221" t="s">
        <v>68</v>
      </c>
      <c r="J182" s="222" t="s">
        <v>414</v>
      </c>
      <c r="K182" s="219" t="s">
        <v>6</v>
      </c>
    </row>
    <row r="183" spans="2:12" ht="16.5" customHeight="1" thickBot="1">
      <c r="B183" s="187">
        <v>0.73958333333333337</v>
      </c>
      <c r="C183" s="100" t="s">
        <v>9</v>
      </c>
      <c r="D183" s="82" t="s">
        <v>68</v>
      </c>
      <c r="E183" s="101" t="s">
        <v>415</v>
      </c>
      <c r="F183" s="66" t="s">
        <v>11</v>
      </c>
      <c r="G183" s="99"/>
      <c r="H183" s="100" t="s">
        <v>10</v>
      </c>
      <c r="I183" s="64" t="s">
        <v>8</v>
      </c>
      <c r="J183" s="101" t="s">
        <v>416</v>
      </c>
      <c r="K183" s="83" t="s">
        <v>88</v>
      </c>
    </row>
    <row r="184" spans="2:12" ht="16.5" customHeight="1" thickBot="1">
      <c r="B184" s="95">
        <v>0.77083333333333337</v>
      </c>
      <c r="C184" s="96" t="s">
        <v>12</v>
      </c>
      <c r="D184" s="65" t="s">
        <v>6</v>
      </c>
      <c r="E184" s="98" t="s">
        <v>417</v>
      </c>
      <c r="F184" s="64" t="s">
        <v>8</v>
      </c>
      <c r="G184" s="99"/>
      <c r="H184" s="96" t="s">
        <v>13</v>
      </c>
      <c r="I184" s="67" t="s">
        <v>61</v>
      </c>
      <c r="J184" s="98" t="s">
        <v>382</v>
      </c>
      <c r="K184" s="66" t="s">
        <v>11</v>
      </c>
    </row>
    <row r="185" spans="2:12" ht="16.5" customHeight="1" thickBot="1">
      <c r="B185" s="187">
        <v>0.79166666666666663</v>
      </c>
      <c r="C185" s="100" t="s">
        <v>14</v>
      </c>
      <c r="D185" s="80" t="s">
        <v>65</v>
      </c>
      <c r="E185" s="101" t="s">
        <v>418</v>
      </c>
      <c r="F185" s="82" t="s">
        <v>68</v>
      </c>
      <c r="G185" s="99"/>
      <c r="H185" s="100" t="s">
        <v>15</v>
      </c>
      <c r="I185" s="65" t="s">
        <v>6</v>
      </c>
      <c r="J185" s="101" t="s">
        <v>419</v>
      </c>
      <c r="K185" s="67" t="s">
        <v>61</v>
      </c>
    </row>
    <row r="186" spans="2:12" ht="16.5" customHeight="1" thickBot="1">
      <c r="B186" s="95">
        <v>0.8125</v>
      </c>
      <c r="C186" s="96" t="s">
        <v>16</v>
      </c>
      <c r="D186" s="67" t="s">
        <v>61</v>
      </c>
      <c r="E186" s="98" t="s">
        <v>420</v>
      </c>
      <c r="F186" s="68" t="s">
        <v>57</v>
      </c>
      <c r="G186" s="99"/>
      <c r="H186" s="96" t="s">
        <v>17</v>
      </c>
      <c r="I186" s="83" t="s">
        <v>88</v>
      </c>
      <c r="J186" s="98" t="s">
        <v>421</v>
      </c>
      <c r="K186" s="80" t="s">
        <v>65</v>
      </c>
    </row>
    <row r="187" spans="2:12" ht="16.5" customHeight="1" thickBot="1">
      <c r="B187" s="187">
        <v>0.83333333333333337</v>
      </c>
      <c r="C187" s="100" t="s">
        <v>18</v>
      </c>
      <c r="D187" s="66" t="s">
        <v>11</v>
      </c>
      <c r="E187" s="101" t="s">
        <v>422</v>
      </c>
      <c r="F187" s="65" t="s">
        <v>6</v>
      </c>
      <c r="G187" s="99"/>
      <c r="H187" s="100" t="s">
        <v>19</v>
      </c>
      <c r="I187" s="68" t="s">
        <v>57</v>
      </c>
      <c r="J187" s="101" t="s">
        <v>423</v>
      </c>
      <c r="K187" s="64" t="s">
        <v>8</v>
      </c>
    </row>
    <row r="188" spans="2:12" ht="16.5" customHeight="1" thickBot="1">
      <c r="B188" s="95">
        <v>0.85416666666666663</v>
      </c>
      <c r="C188" s="96" t="s">
        <v>20</v>
      </c>
      <c r="D188" s="64" t="s">
        <v>8</v>
      </c>
      <c r="E188" s="98" t="s">
        <v>424</v>
      </c>
      <c r="F188" s="82" t="s">
        <v>68</v>
      </c>
      <c r="G188" s="144"/>
      <c r="H188" s="96" t="s">
        <v>21</v>
      </c>
      <c r="I188" s="80" t="s">
        <v>65</v>
      </c>
      <c r="J188" s="98" t="s">
        <v>425</v>
      </c>
      <c r="K188" s="68" t="s">
        <v>57</v>
      </c>
    </row>
    <row r="189" spans="2:12" ht="16.5" customHeight="1" thickBot="1">
      <c r="B189" s="234">
        <v>0.875</v>
      </c>
      <c r="C189" s="235" t="s">
        <v>22</v>
      </c>
      <c r="D189" s="108" t="s">
        <v>57</v>
      </c>
      <c r="E189" s="236" t="s">
        <v>426</v>
      </c>
      <c r="F189" s="143" t="s">
        <v>88</v>
      </c>
      <c r="G189" s="88"/>
      <c r="H189" s="235" t="s">
        <v>78</v>
      </c>
      <c r="I189" s="136" t="s">
        <v>6</v>
      </c>
      <c r="J189" s="236" t="s">
        <v>427</v>
      </c>
      <c r="K189" s="109" t="s">
        <v>65</v>
      </c>
      <c r="L189" s="180" t="s">
        <v>386</v>
      </c>
    </row>
    <row r="190" spans="2:12" ht="16.5" customHeight="1" thickTop="1" thickBot="1">
      <c r="B190" s="8">
        <v>0.89583333333333337</v>
      </c>
      <c r="C190" s="232" t="s">
        <v>79</v>
      </c>
      <c r="D190" s="64" t="s">
        <v>8</v>
      </c>
      <c r="E190" s="98" t="s">
        <v>428</v>
      </c>
      <c r="F190" s="67" t="s">
        <v>61</v>
      </c>
      <c r="G190" s="197"/>
      <c r="H190" s="232" t="s">
        <v>80</v>
      </c>
      <c r="I190" s="80" t="s">
        <v>65</v>
      </c>
      <c r="J190" s="98" t="s">
        <v>429</v>
      </c>
      <c r="K190" s="66" t="s">
        <v>11</v>
      </c>
    </row>
    <row r="191" spans="2:12" ht="16.5" customHeight="1" thickBot="1">
      <c r="B191" s="84">
        <v>0.91666666666666663</v>
      </c>
      <c r="C191" s="100" t="s">
        <v>81</v>
      </c>
      <c r="D191" s="82" t="s">
        <v>68</v>
      </c>
      <c r="E191" s="101" t="s">
        <v>430</v>
      </c>
      <c r="F191" s="83" t="s">
        <v>88</v>
      </c>
      <c r="G191" s="7"/>
      <c r="H191" s="100" t="s">
        <v>82</v>
      </c>
      <c r="I191" s="68" t="s">
        <v>57</v>
      </c>
      <c r="J191" s="101" t="s">
        <v>431</v>
      </c>
      <c r="K191" s="65" t="s">
        <v>6</v>
      </c>
    </row>
    <row r="192" spans="2:12" ht="16.5" customHeight="1" thickBot="1">
      <c r="B192" s="8">
        <v>0.9375</v>
      </c>
      <c r="C192" s="96" t="s">
        <v>83</v>
      </c>
      <c r="D192" s="140" t="s">
        <v>88</v>
      </c>
      <c r="E192" s="233" t="s">
        <v>432</v>
      </c>
      <c r="F192" s="137" t="s">
        <v>6</v>
      </c>
      <c r="G192" s="7"/>
      <c r="H192" s="96" t="s">
        <v>177</v>
      </c>
      <c r="I192" s="81" t="s">
        <v>61</v>
      </c>
      <c r="J192" s="233" t="s">
        <v>433</v>
      </c>
      <c r="K192" s="142" t="s">
        <v>68</v>
      </c>
    </row>
    <row r="193" spans="2:15" ht="16.5" customHeight="1" thickBot="1">
      <c r="B193" s="84">
        <v>0.95833333333333337</v>
      </c>
      <c r="C193" s="100" t="s">
        <v>91</v>
      </c>
      <c r="D193" s="80" t="s">
        <v>65</v>
      </c>
      <c r="E193" s="101" t="s">
        <v>434</v>
      </c>
      <c r="F193" s="64" t="s">
        <v>8</v>
      </c>
      <c r="G193" s="7"/>
      <c r="H193" s="100" t="s">
        <v>92</v>
      </c>
      <c r="I193" s="66" t="s">
        <v>11</v>
      </c>
      <c r="J193" s="101" t="s">
        <v>435</v>
      </c>
      <c r="K193" s="68" t="s">
        <v>57</v>
      </c>
    </row>
    <row r="194" spans="2:15" ht="16.5" customHeight="1" thickBot="1">
      <c r="B194" s="95">
        <v>0.97916666666666663</v>
      </c>
      <c r="C194" s="96"/>
      <c r="D194" s="97" t="s">
        <v>333</v>
      </c>
      <c r="E194" s="98" t="s">
        <v>179</v>
      </c>
      <c r="F194" s="97" t="s">
        <v>100</v>
      </c>
      <c r="G194" s="96"/>
      <c r="H194" s="96"/>
      <c r="I194" s="97" t="s">
        <v>101</v>
      </c>
      <c r="J194" s="98" t="s">
        <v>179</v>
      </c>
      <c r="K194" s="97" t="s">
        <v>99</v>
      </c>
      <c r="L194" s="102" t="s">
        <v>300</v>
      </c>
    </row>
    <row r="195" spans="2:15" ht="16.5" customHeight="1">
      <c r="B195" s="228"/>
      <c r="C195" s="229"/>
      <c r="D195" s="230"/>
      <c r="E195" s="231"/>
      <c r="F195" s="230"/>
      <c r="G195" s="229"/>
      <c r="H195" s="229"/>
      <c r="I195" s="230"/>
      <c r="J195" s="231"/>
      <c r="K195" s="230"/>
    </row>
    <row r="196" spans="2:15" ht="16.5" customHeight="1" thickBot="1">
      <c r="B196" s="228"/>
      <c r="C196" s="229"/>
      <c r="D196" s="230"/>
      <c r="E196" s="231"/>
      <c r="F196" s="230"/>
      <c r="G196" s="229"/>
      <c r="H196" s="229"/>
      <c r="I196" s="230"/>
      <c r="J196" s="231"/>
      <c r="K196" s="230"/>
    </row>
    <row r="197" spans="2:15" ht="16.5" customHeight="1" thickBot="1">
      <c r="B197" s="275" t="s">
        <v>411</v>
      </c>
      <c r="C197" s="276"/>
      <c r="D197" s="276"/>
      <c r="E197" s="276"/>
      <c r="F197" s="276"/>
      <c r="G197" s="276"/>
      <c r="H197" s="276"/>
      <c r="I197" s="276"/>
      <c r="J197" s="276"/>
      <c r="K197" s="277"/>
    </row>
    <row r="198" spans="2:15" ht="16.5" customHeight="1" thickTop="1" thickBot="1">
      <c r="B198" s="278" t="s">
        <v>0</v>
      </c>
      <c r="C198" s="279"/>
      <c r="D198" s="1" t="s">
        <v>1</v>
      </c>
      <c r="E198" s="1"/>
      <c r="F198" s="1" t="s">
        <v>2</v>
      </c>
      <c r="G198" s="2"/>
      <c r="H198" s="3"/>
      <c r="I198" s="1" t="s">
        <v>3</v>
      </c>
      <c r="J198" s="1"/>
      <c r="K198" s="1" t="s">
        <v>4</v>
      </c>
    </row>
    <row r="199" spans="2:15" ht="16.5" customHeight="1" thickTop="1" thickBot="1">
      <c r="B199" s="201">
        <v>0.70833333333333337</v>
      </c>
      <c r="C199" s="223" t="s">
        <v>5</v>
      </c>
      <c r="D199" s="219" t="s">
        <v>6</v>
      </c>
      <c r="E199" s="222" t="s">
        <v>438</v>
      </c>
      <c r="F199" s="221" t="s">
        <v>68</v>
      </c>
      <c r="G199" s="253"/>
      <c r="H199" s="223" t="s">
        <v>7</v>
      </c>
      <c r="I199" s="103" t="s">
        <v>61</v>
      </c>
      <c r="J199" s="222" t="s">
        <v>439</v>
      </c>
      <c r="K199" s="254" t="s">
        <v>65</v>
      </c>
    </row>
    <row r="200" spans="2:15" ht="16.5" customHeight="1" thickBot="1">
      <c r="B200" s="187">
        <v>0.73958333333333337</v>
      </c>
      <c r="C200" s="100" t="s">
        <v>9</v>
      </c>
      <c r="D200" s="83" t="s">
        <v>88</v>
      </c>
      <c r="E200" s="101" t="s">
        <v>440</v>
      </c>
      <c r="F200" s="64" t="s">
        <v>8</v>
      </c>
      <c r="G200" s="99"/>
      <c r="H200" s="100" t="s">
        <v>10</v>
      </c>
      <c r="I200" s="82" t="s">
        <v>68</v>
      </c>
      <c r="J200" s="101" t="s">
        <v>441</v>
      </c>
      <c r="K200" s="66" t="s">
        <v>11</v>
      </c>
    </row>
    <row r="201" spans="2:15" ht="16.5" customHeight="1" thickBot="1">
      <c r="B201" s="95">
        <v>0.77083333333333337</v>
      </c>
      <c r="C201" s="96" t="s">
        <v>12</v>
      </c>
      <c r="D201" s="80" t="s">
        <v>65</v>
      </c>
      <c r="E201" s="98" t="s">
        <v>348</v>
      </c>
      <c r="F201" s="65" t="s">
        <v>6</v>
      </c>
      <c r="G201" s="99"/>
      <c r="H201" s="96" t="s">
        <v>13</v>
      </c>
      <c r="I201" s="83" t="s">
        <v>88</v>
      </c>
      <c r="J201" s="98" t="s">
        <v>442</v>
      </c>
      <c r="K201" s="67" t="s">
        <v>61</v>
      </c>
    </row>
    <row r="202" spans="2:15" ht="16.5" customHeight="1" thickBot="1">
      <c r="B202" s="187">
        <v>0.79166666666666663</v>
      </c>
      <c r="C202" s="100" t="s">
        <v>14</v>
      </c>
      <c r="D202" s="68" t="s">
        <v>57</v>
      </c>
      <c r="E202" s="101" t="s">
        <v>443</v>
      </c>
      <c r="F202" s="67" t="s">
        <v>61</v>
      </c>
      <c r="G202" s="99"/>
      <c r="H202" s="100" t="s">
        <v>15</v>
      </c>
      <c r="I202" s="64" t="s">
        <v>8</v>
      </c>
      <c r="J202" s="101" t="s">
        <v>444</v>
      </c>
      <c r="K202" s="65" t="s">
        <v>6</v>
      </c>
    </row>
    <row r="203" spans="2:15" ht="16.5" customHeight="1" thickBot="1">
      <c r="B203" s="95">
        <v>0.8125</v>
      </c>
      <c r="C203" s="96" t="s">
        <v>16</v>
      </c>
      <c r="D203" s="82" t="s">
        <v>68</v>
      </c>
      <c r="E203" s="98" t="s">
        <v>445</v>
      </c>
      <c r="F203" s="68" t="s">
        <v>57</v>
      </c>
      <c r="G203" s="99"/>
      <c r="H203" s="96" t="s">
        <v>17</v>
      </c>
      <c r="I203" s="66" t="s">
        <v>11</v>
      </c>
      <c r="J203" s="98" t="s">
        <v>446</v>
      </c>
      <c r="K203" s="83" t="s">
        <v>88</v>
      </c>
      <c r="O203" s="182"/>
    </row>
    <row r="204" spans="2:15" ht="16.5" customHeight="1" thickBot="1">
      <c r="B204" s="187">
        <v>0.83333333333333337</v>
      </c>
      <c r="C204" s="100" t="s">
        <v>18</v>
      </c>
      <c r="D204" s="67" t="s">
        <v>61</v>
      </c>
      <c r="E204" s="101" t="s">
        <v>447</v>
      </c>
      <c r="F204" s="65" t="s">
        <v>6</v>
      </c>
      <c r="G204" s="99"/>
      <c r="H204" s="100" t="s">
        <v>19</v>
      </c>
      <c r="I204" s="80" t="s">
        <v>65</v>
      </c>
      <c r="J204" s="101" t="s">
        <v>448</v>
      </c>
      <c r="K204" s="82" t="s">
        <v>68</v>
      </c>
    </row>
    <row r="205" spans="2:15" ht="16.5" customHeight="1" thickBot="1">
      <c r="B205" s="95">
        <v>0.85416666666666663</v>
      </c>
      <c r="C205" s="96" t="s">
        <v>20</v>
      </c>
      <c r="D205" s="66" t="s">
        <v>11</v>
      </c>
      <c r="E205" s="98" t="s">
        <v>449</v>
      </c>
      <c r="F205" s="67" t="s">
        <v>61</v>
      </c>
      <c r="G205" s="99"/>
      <c r="H205" s="96" t="s">
        <v>21</v>
      </c>
      <c r="I205" s="83" t="s">
        <v>88</v>
      </c>
      <c r="J205" s="98" t="s">
        <v>450</v>
      </c>
      <c r="K205" s="80" t="s">
        <v>65</v>
      </c>
    </row>
    <row r="206" spans="2:15" ht="16.5" customHeight="1" thickBot="1">
      <c r="B206" s="187">
        <v>0.875</v>
      </c>
      <c r="C206" s="100" t="s">
        <v>22</v>
      </c>
      <c r="D206" s="64" t="s">
        <v>8</v>
      </c>
      <c r="E206" s="101" t="s">
        <v>451</v>
      </c>
      <c r="F206" s="68" t="s">
        <v>57</v>
      </c>
      <c r="G206" s="99"/>
      <c r="H206" s="100" t="s">
        <v>78</v>
      </c>
      <c r="I206" s="65" t="s">
        <v>6</v>
      </c>
      <c r="J206" s="101" t="s">
        <v>452</v>
      </c>
      <c r="K206" s="66" t="s">
        <v>11</v>
      </c>
    </row>
    <row r="207" spans="2:15" ht="16.5" customHeight="1" thickBot="1">
      <c r="B207" s="95">
        <v>0.89583333333333337</v>
      </c>
      <c r="C207" s="96" t="s">
        <v>79</v>
      </c>
      <c r="D207" s="68" t="s">
        <v>57</v>
      </c>
      <c r="E207" s="98" t="s">
        <v>453</v>
      </c>
      <c r="F207" s="80" t="s">
        <v>65</v>
      </c>
      <c r="G207" s="99"/>
      <c r="H207" s="96" t="s">
        <v>80</v>
      </c>
      <c r="I207" s="82" t="s">
        <v>68</v>
      </c>
      <c r="J207" s="98" t="s">
        <v>454</v>
      </c>
      <c r="K207" s="64" t="s">
        <v>8</v>
      </c>
    </row>
    <row r="208" spans="2:15" ht="16.5" customHeight="1" thickBot="1">
      <c r="B208" s="234">
        <v>0.91666666666666663</v>
      </c>
      <c r="C208" s="235" t="s">
        <v>81</v>
      </c>
      <c r="D208" s="90" t="s">
        <v>8</v>
      </c>
      <c r="E208" s="236" t="s">
        <v>455</v>
      </c>
      <c r="F208" s="186" t="s">
        <v>11</v>
      </c>
      <c r="G208" s="204"/>
      <c r="H208" s="235" t="s">
        <v>82</v>
      </c>
      <c r="I208" s="108" t="s">
        <v>57</v>
      </c>
      <c r="J208" s="236" t="s">
        <v>456</v>
      </c>
      <c r="K208" s="143" t="s">
        <v>88</v>
      </c>
      <c r="L208" s="180" t="s">
        <v>412</v>
      </c>
    </row>
    <row r="209" spans="2:12" ht="16.5" customHeight="1" thickTop="1" thickBot="1">
      <c r="B209" s="8">
        <v>0.9375</v>
      </c>
      <c r="C209" s="232" t="s">
        <v>83</v>
      </c>
      <c r="D209" s="81" t="s">
        <v>61</v>
      </c>
      <c r="E209" s="233" t="s">
        <v>457</v>
      </c>
      <c r="F209" s="142" t="s">
        <v>68</v>
      </c>
      <c r="G209" s="197"/>
      <c r="H209" s="232" t="s">
        <v>177</v>
      </c>
      <c r="I209" s="140" t="s">
        <v>88</v>
      </c>
      <c r="J209" s="233" t="s">
        <v>458</v>
      </c>
      <c r="K209" s="137" t="s">
        <v>6</v>
      </c>
    </row>
    <row r="210" spans="2:12" ht="16.5" customHeight="1" thickBot="1">
      <c r="B210" s="84">
        <v>0.95833333333333337</v>
      </c>
      <c r="C210" s="100" t="s">
        <v>91</v>
      </c>
      <c r="D210" s="80" t="s">
        <v>65</v>
      </c>
      <c r="E210" s="101" t="s">
        <v>459</v>
      </c>
      <c r="F210" s="66" t="s">
        <v>11</v>
      </c>
      <c r="G210" s="99"/>
      <c r="H210" s="100" t="s">
        <v>92</v>
      </c>
      <c r="I210" s="64" t="s">
        <v>8</v>
      </c>
      <c r="J210" s="101" t="s">
        <v>460</v>
      </c>
      <c r="K210" s="67" t="s">
        <v>61</v>
      </c>
    </row>
    <row r="211" spans="2:12" ht="16.5" customHeight="1" thickBot="1">
      <c r="B211" s="95">
        <v>0.97916666666666663</v>
      </c>
      <c r="C211" s="96"/>
      <c r="D211" s="97" t="s">
        <v>104</v>
      </c>
      <c r="E211" s="98" t="s">
        <v>179</v>
      </c>
      <c r="F211" s="97" t="s">
        <v>100</v>
      </c>
      <c r="G211" s="96"/>
      <c r="H211" s="96"/>
      <c r="I211" s="97" t="s">
        <v>101</v>
      </c>
      <c r="J211" s="98" t="s">
        <v>179</v>
      </c>
      <c r="K211" s="97" t="s">
        <v>333</v>
      </c>
      <c r="L211" s="102" t="s">
        <v>300</v>
      </c>
    </row>
    <row r="212" spans="2:12" ht="16.5" customHeight="1">
      <c r="B212" s="228"/>
      <c r="C212" s="229"/>
      <c r="D212" s="230"/>
      <c r="E212" s="231"/>
      <c r="F212" s="230"/>
      <c r="G212" s="229"/>
      <c r="H212" s="229"/>
      <c r="I212" s="230"/>
      <c r="J212" s="231"/>
      <c r="K212" s="230"/>
    </row>
    <row r="213" spans="2:12" ht="16.5" customHeight="1" thickBot="1">
      <c r="B213" s="228"/>
      <c r="C213" s="229"/>
      <c r="D213" s="230"/>
      <c r="E213" s="231"/>
      <c r="F213" s="230"/>
      <c r="G213" s="229"/>
      <c r="H213" s="229"/>
      <c r="I213" s="230"/>
      <c r="J213" s="231"/>
      <c r="K213" s="230"/>
    </row>
    <row r="214" spans="2:12" ht="16.5" customHeight="1" thickBot="1">
      <c r="B214" s="275" t="s">
        <v>436</v>
      </c>
      <c r="C214" s="276"/>
      <c r="D214" s="276"/>
      <c r="E214" s="276"/>
      <c r="F214" s="276"/>
      <c r="G214" s="276"/>
      <c r="H214" s="276"/>
      <c r="I214" s="276"/>
      <c r="J214" s="276"/>
      <c r="K214" s="277"/>
    </row>
    <row r="215" spans="2:12" ht="16.5" customHeight="1" thickTop="1" thickBot="1">
      <c r="B215" s="278" t="s">
        <v>0</v>
      </c>
      <c r="C215" s="279"/>
      <c r="D215" s="1" t="s">
        <v>1</v>
      </c>
      <c r="E215" s="1"/>
      <c r="F215" s="1" t="s">
        <v>2</v>
      </c>
      <c r="G215" s="2"/>
      <c r="H215" s="3"/>
      <c r="I215" s="1" t="s">
        <v>3</v>
      </c>
      <c r="J215" s="1"/>
      <c r="K215" s="1" t="s">
        <v>4</v>
      </c>
    </row>
    <row r="216" spans="2:12" ht="16.5" customHeight="1" thickTop="1" thickBot="1">
      <c r="B216" s="201">
        <v>0.70833333333333337</v>
      </c>
      <c r="C216" s="223" t="s">
        <v>5</v>
      </c>
      <c r="D216" s="67" t="s">
        <v>61</v>
      </c>
      <c r="E216" s="98"/>
      <c r="F216" s="83" t="s">
        <v>88</v>
      </c>
      <c r="G216" s="253"/>
      <c r="H216" s="223" t="s">
        <v>7</v>
      </c>
      <c r="I216" s="80" t="s">
        <v>65</v>
      </c>
      <c r="J216" s="222"/>
      <c r="K216" s="64" t="s">
        <v>8</v>
      </c>
    </row>
    <row r="217" spans="2:12" ht="16.5" customHeight="1" thickBot="1">
      <c r="B217" s="187">
        <v>0.73958333333333337</v>
      </c>
      <c r="C217" s="100" t="s">
        <v>9</v>
      </c>
      <c r="D217" s="68" t="s">
        <v>57</v>
      </c>
      <c r="E217" s="101"/>
      <c r="F217" s="65" t="s">
        <v>6</v>
      </c>
      <c r="G217" s="99"/>
      <c r="H217" s="100" t="s">
        <v>10</v>
      </c>
      <c r="I217" s="82" t="s">
        <v>68</v>
      </c>
      <c r="J217" s="101"/>
      <c r="K217" s="83" t="s">
        <v>88</v>
      </c>
    </row>
    <row r="218" spans="2:12" ht="16.5" customHeight="1" thickBot="1">
      <c r="B218" s="95">
        <v>0.77083333333333337</v>
      </c>
      <c r="C218" s="96" t="s">
        <v>12</v>
      </c>
      <c r="D218" s="80" t="s">
        <v>65</v>
      </c>
      <c r="E218" s="98"/>
      <c r="F218" s="67" t="s">
        <v>61</v>
      </c>
      <c r="G218" s="99"/>
      <c r="H218" s="96" t="s">
        <v>13</v>
      </c>
      <c r="I218" s="64" t="s">
        <v>8</v>
      </c>
      <c r="J218" s="98"/>
      <c r="K218" s="66" t="s">
        <v>11</v>
      </c>
    </row>
    <row r="219" spans="2:12" ht="16.5" customHeight="1" thickBot="1">
      <c r="B219" s="187">
        <v>0.79166666666666663</v>
      </c>
      <c r="C219" s="100" t="s">
        <v>14</v>
      </c>
      <c r="D219" s="83" t="s">
        <v>88</v>
      </c>
      <c r="E219" s="101"/>
      <c r="F219" s="66" t="s">
        <v>11</v>
      </c>
      <c r="G219" s="99"/>
      <c r="H219" s="100" t="s">
        <v>15</v>
      </c>
      <c r="I219" s="82" t="s">
        <v>68</v>
      </c>
      <c r="J219" s="101"/>
      <c r="K219" s="68" t="s">
        <v>57</v>
      </c>
    </row>
    <row r="220" spans="2:12" ht="16.5" customHeight="1" thickBot="1">
      <c r="B220" s="95">
        <v>0.8125</v>
      </c>
      <c r="C220" s="96" t="s">
        <v>16</v>
      </c>
      <c r="D220" s="66" t="s">
        <v>11</v>
      </c>
      <c r="E220" s="98"/>
      <c r="F220" s="68" t="s">
        <v>57</v>
      </c>
      <c r="G220" s="99"/>
      <c r="H220" s="96" t="s">
        <v>17</v>
      </c>
      <c r="I220" s="65" t="s">
        <v>6</v>
      </c>
      <c r="J220" s="98"/>
      <c r="K220" s="80" t="s">
        <v>65</v>
      </c>
    </row>
    <row r="221" spans="2:12" ht="16.5" customHeight="1" thickBot="1">
      <c r="B221" s="187">
        <v>0.83333333333333337</v>
      </c>
      <c r="C221" s="100" t="s">
        <v>18</v>
      </c>
      <c r="D221" s="65" t="s">
        <v>6</v>
      </c>
      <c r="E221" s="101"/>
      <c r="F221" s="64" t="s">
        <v>8</v>
      </c>
      <c r="G221" s="99"/>
      <c r="H221" s="100" t="s">
        <v>19</v>
      </c>
      <c r="I221" s="68" t="s">
        <v>57</v>
      </c>
      <c r="J221" s="101"/>
      <c r="K221" s="67" t="s">
        <v>61</v>
      </c>
    </row>
    <row r="222" spans="2:12" ht="16.5" customHeight="1" thickBot="1">
      <c r="B222" s="95">
        <v>0.85416666666666663</v>
      </c>
      <c r="C222" s="96" t="s">
        <v>20</v>
      </c>
      <c r="D222" s="66" t="s">
        <v>11</v>
      </c>
      <c r="E222" s="98"/>
      <c r="F222" s="82" t="s">
        <v>68</v>
      </c>
      <c r="G222" s="99"/>
      <c r="H222" s="96" t="s">
        <v>21</v>
      </c>
      <c r="I222" s="83" t="s">
        <v>88</v>
      </c>
      <c r="J222" s="98"/>
      <c r="K222" s="64" t="s">
        <v>8</v>
      </c>
    </row>
    <row r="223" spans="2:12" ht="16.5" customHeight="1" thickBot="1">
      <c r="B223" s="187">
        <v>0.875</v>
      </c>
      <c r="C223" s="100" t="s">
        <v>22</v>
      </c>
      <c r="D223" s="82" t="s">
        <v>68</v>
      </c>
      <c r="E223" s="101"/>
      <c r="F223" s="80" t="s">
        <v>65</v>
      </c>
      <c r="G223" s="99"/>
      <c r="H223" s="100" t="s">
        <v>78</v>
      </c>
      <c r="I223" s="67" t="s">
        <v>61</v>
      </c>
      <c r="J223" s="101"/>
      <c r="K223" s="65" t="s">
        <v>6</v>
      </c>
    </row>
    <row r="224" spans="2:12" ht="16.5" customHeight="1" thickBot="1">
      <c r="B224" s="95">
        <v>0.89583333333333337</v>
      </c>
      <c r="C224" s="96" t="s">
        <v>79</v>
      </c>
      <c r="D224" s="65" t="s">
        <v>6</v>
      </c>
      <c r="E224" s="98"/>
      <c r="F224" s="66" t="s">
        <v>11</v>
      </c>
      <c r="G224" s="99"/>
      <c r="H224" s="96" t="s">
        <v>80</v>
      </c>
      <c r="I224" s="68" t="s">
        <v>57</v>
      </c>
      <c r="J224" s="98"/>
      <c r="K224" s="80" t="s">
        <v>65</v>
      </c>
    </row>
    <row r="225" spans="2:12" ht="16.5" customHeight="1" thickBot="1">
      <c r="B225" s="187">
        <v>0.91666666666666663</v>
      </c>
      <c r="C225" s="100" t="s">
        <v>81</v>
      </c>
      <c r="D225" s="80" t="s">
        <v>65</v>
      </c>
      <c r="E225" s="101"/>
      <c r="F225" s="83" t="s">
        <v>88</v>
      </c>
      <c r="G225" s="99"/>
      <c r="H225" s="100" t="s">
        <v>82</v>
      </c>
      <c r="I225" s="64" t="s">
        <v>8</v>
      </c>
      <c r="J225" s="101"/>
      <c r="K225" s="68" t="s">
        <v>57</v>
      </c>
    </row>
    <row r="226" spans="2:12" ht="16.5" customHeight="1" thickBot="1">
      <c r="B226" s="95">
        <v>0.9375</v>
      </c>
      <c r="C226" s="96" t="s">
        <v>83</v>
      </c>
      <c r="D226" s="64" t="s">
        <v>8</v>
      </c>
      <c r="E226" s="98"/>
      <c r="F226" s="82" t="s">
        <v>68</v>
      </c>
      <c r="G226" s="99"/>
      <c r="H226" s="96" t="s">
        <v>177</v>
      </c>
      <c r="I226" s="66" t="s">
        <v>11</v>
      </c>
      <c r="J226" s="98"/>
      <c r="K226" s="67" t="s">
        <v>61</v>
      </c>
    </row>
    <row r="227" spans="2:12" ht="16.5" customHeight="1" thickBot="1">
      <c r="B227" s="301">
        <v>0.95833333333333337</v>
      </c>
      <c r="C227" s="235" t="s">
        <v>91</v>
      </c>
      <c r="D227" s="143" t="s">
        <v>88</v>
      </c>
      <c r="E227" s="236"/>
      <c r="F227" s="108" t="s">
        <v>57</v>
      </c>
      <c r="G227" s="204"/>
      <c r="H227" s="235" t="s">
        <v>92</v>
      </c>
      <c r="I227" s="136" t="s">
        <v>6</v>
      </c>
      <c r="J227" s="236"/>
      <c r="K227" s="89" t="s">
        <v>68</v>
      </c>
      <c r="L227" s="180" t="s">
        <v>437</v>
      </c>
    </row>
    <row r="228" spans="2:12" ht="16.5" customHeight="1" thickTop="1" thickBot="1">
      <c r="B228" s="8">
        <v>0.97916666666666663</v>
      </c>
      <c r="C228" s="232"/>
      <c r="D228" s="302" t="s">
        <v>104</v>
      </c>
      <c r="E228" s="233" t="s">
        <v>179</v>
      </c>
      <c r="F228" s="302" t="s">
        <v>102</v>
      </c>
      <c r="G228" s="232"/>
      <c r="H228" s="232"/>
      <c r="I228" s="302" t="s">
        <v>103</v>
      </c>
      <c r="J228" s="233" t="s">
        <v>179</v>
      </c>
      <c r="K228" s="302" t="s">
        <v>105</v>
      </c>
      <c r="L228" s="102" t="s">
        <v>300</v>
      </c>
    </row>
    <row r="229" spans="2:12" ht="16.5" customHeight="1">
      <c r="B229" s="228"/>
      <c r="C229" s="229"/>
      <c r="D229" s="230"/>
      <c r="E229" s="231"/>
      <c r="F229" s="230"/>
      <c r="G229" s="229"/>
      <c r="H229" s="229"/>
      <c r="I229" s="230"/>
      <c r="J229" s="231"/>
      <c r="K229" s="230"/>
    </row>
    <row r="230" spans="2:12" ht="16.5" customHeight="1">
      <c r="B230" s="228"/>
      <c r="C230" s="229"/>
      <c r="D230" s="230"/>
      <c r="E230" s="231"/>
      <c r="F230" s="230"/>
      <c r="G230" s="229"/>
      <c r="H230" s="229"/>
      <c r="I230" s="230"/>
      <c r="J230" s="231"/>
      <c r="K230" s="230"/>
    </row>
    <row r="231" spans="2:12" ht="16.5" customHeight="1">
      <c r="B231" s="228"/>
      <c r="C231" s="229"/>
      <c r="D231" s="230"/>
      <c r="E231" s="231"/>
      <c r="F231" s="230"/>
      <c r="G231" s="229"/>
      <c r="H231" s="229"/>
      <c r="I231" s="230"/>
      <c r="J231" s="231"/>
      <c r="K231" s="230"/>
    </row>
    <row r="232" spans="2:12" ht="16.5" customHeight="1">
      <c r="B232" s="228"/>
      <c r="C232" s="229"/>
      <c r="D232" s="230"/>
      <c r="E232" s="231"/>
      <c r="F232" s="230"/>
      <c r="G232" s="229"/>
      <c r="H232" s="229"/>
      <c r="I232" s="230"/>
      <c r="J232" s="231"/>
      <c r="K232" s="230"/>
    </row>
    <row r="233" spans="2:12" ht="16.5" thickBot="1">
      <c r="B233" s="92" t="s">
        <v>106</v>
      </c>
      <c r="E233" s="94"/>
      <c r="F233" s="93"/>
    </row>
    <row r="234" spans="2:12" ht="15.75" thickBot="1">
      <c r="E234" s="93" t="s">
        <v>107</v>
      </c>
      <c r="F234" s="93"/>
      <c r="I234" s="65" t="s">
        <v>6</v>
      </c>
      <c r="J234" t="s">
        <v>105</v>
      </c>
    </row>
    <row r="235" spans="2:12" ht="15.75" thickBot="1">
      <c r="E235" s="94" t="s">
        <v>108</v>
      </c>
      <c r="F235" s="93"/>
      <c r="I235" s="82" t="s">
        <v>68</v>
      </c>
      <c r="J235" t="s">
        <v>103</v>
      </c>
    </row>
    <row r="236" spans="2:12" ht="15.75" thickBot="1">
      <c r="E236" s="93" t="s">
        <v>109</v>
      </c>
      <c r="F236" s="93"/>
      <c r="I236" s="68" t="s">
        <v>57</v>
      </c>
      <c r="J236" t="s">
        <v>104</v>
      </c>
    </row>
    <row r="237" spans="2:12" ht="15.75" thickBot="1">
      <c r="E237" s="94" t="s">
        <v>110</v>
      </c>
      <c r="F237" s="93"/>
      <c r="I237" s="64" t="s">
        <v>8</v>
      </c>
      <c r="J237" t="s">
        <v>98</v>
      </c>
    </row>
    <row r="238" spans="2:12" ht="15.75" thickBot="1">
      <c r="E238" s="93" t="s">
        <v>111</v>
      </c>
      <c r="F238" s="93" t="s">
        <v>112</v>
      </c>
      <c r="I238" s="67" t="s">
        <v>61</v>
      </c>
      <c r="J238" t="s">
        <v>99</v>
      </c>
    </row>
    <row r="239" spans="2:12" ht="15.75" thickBot="1">
      <c r="I239" s="66" t="s">
        <v>11</v>
      </c>
      <c r="J239" t="s">
        <v>100</v>
      </c>
    </row>
    <row r="240" spans="2:12" ht="15.75" thickBot="1">
      <c r="I240" s="80" t="s">
        <v>65</v>
      </c>
      <c r="J240" t="s">
        <v>101</v>
      </c>
    </row>
    <row r="241" spans="9:10" ht="15.75" thickBot="1">
      <c r="I241" s="83" t="s">
        <v>88</v>
      </c>
      <c r="J241" t="s">
        <v>102</v>
      </c>
    </row>
  </sheetData>
  <mergeCells count="31">
    <mergeCell ref="B214:K214"/>
    <mergeCell ref="B215:C215"/>
    <mergeCell ref="B180:K180"/>
    <mergeCell ref="B181:C181"/>
    <mergeCell ref="B163:K163"/>
    <mergeCell ref="B164:C164"/>
    <mergeCell ref="B67:K67"/>
    <mergeCell ref="B68:C68"/>
    <mergeCell ref="B85:C85"/>
    <mergeCell ref="C97:F97"/>
    <mergeCell ref="H97:K97"/>
    <mergeCell ref="B129:K129"/>
    <mergeCell ref="B130:C130"/>
    <mergeCell ref="B112:K112"/>
    <mergeCell ref="B113:C113"/>
    <mergeCell ref="B197:K197"/>
    <mergeCell ref="B198:C198"/>
    <mergeCell ref="B33:K33"/>
    <mergeCell ref="B34:C34"/>
    <mergeCell ref="B2:K2"/>
    <mergeCell ref="B3:K3"/>
    <mergeCell ref="B4:C4"/>
    <mergeCell ref="B17:K17"/>
    <mergeCell ref="B18:C18"/>
    <mergeCell ref="B50:K50"/>
    <mergeCell ref="B51:C51"/>
    <mergeCell ref="C98:F98"/>
    <mergeCell ref="B146:K146"/>
    <mergeCell ref="B147:C147"/>
    <mergeCell ref="H98:K98"/>
    <mergeCell ref="B84:K84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55"/>
  <sheetViews>
    <sheetView workbookViewId="0">
      <pane xSplit="12" ySplit="1" topLeftCell="BF2" activePane="bottomRight" state="frozen"/>
      <selection pane="topRight" activeCell="M1" sqref="M1"/>
      <selection pane="bottomLeft" activeCell="A2" sqref="A2"/>
      <selection pane="bottomRight" activeCell="BS13" sqref="BS13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77" width="3.7109375" style="39" customWidth="1"/>
    <col min="78" max="78" width="4.42578125" style="39" customWidth="1"/>
    <col min="79" max="79" width="7.7109375" style="39" customWidth="1"/>
    <col min="80" max="80" width="9.140625" style="39"/>
    <col min="81" max="81" width="6.42578125" style="39" customWidth="1"/>
    <col min="82" max="82" width="6.5703125" style="39" customWidth="1"/>
    <col min="83" max="16384" width="9.140625" style="39"/>
  </cols>
  <sheetData>
    <row r="1" spans="1:82" ht="15.75" customHeight="1">
      <c r="A1" s="292" t="s">
        <v>23</v>
      </c>
      <c r="B1" s="294" t="s">
        <v>41</v>
      </c>
      <c r="C1" s="296" t="s">
        <v>42</v>
      </c>
      <c r="D1" s="298" t="s">
        <v>56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300"/>
    </row>
    <row r="2" spans="1:82" ht="18" customHeight="1" thickBot="1">
      <c r="A2" s="293"/>
      <c r="B2" s="295"/>
      <c r="C2" s="297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1">
        <v>7</v>
      </c>
      <c r="K2" s="128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1">
        <v>14</v>
      </c>
      <c r="R2" s="128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1">
        <v>21</v>
      </c>
      <c r="Y2" s="169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1">
        <v>28</v>
      </c>
      <c r="AF2" s="169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1">
        <v>35</v>
      </c>
      <c r="AM2" s="169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1">
        <v>42</v>
      </c>
      <c r="AT2" s="169">
        <v>43</v>
      </c>
      <c r="AU2" s="40">
        <v>44</v>
      </c>
      <c r="AV2" s="40">
        <v>45</v>
      </c>
      <c r="AW2" s="40">
        <v>46</v>
      </c>
      <c r="AX2" s="40">
        <v>47</v>
      </c>
      <c r="AY2" s="40">
        <v>48</v>
      </c>
      <c r="AZ2" s="131">
        <v>49</v>
      </c>
      <c r="BA2" s="260">
        <v>50</v>
      </c>
      <c r="BB2" s="40">
        <v>51</v>
      </c>
      <c r="BC2" s="40">
        <v>52</v>
      </c>
      <c r="BD2" s="40">
        <v>53</v>
      </c>
      <c r="BE2" s="40">
        <v>54</v>
      </c>
      <c r="BF2" s="40">
        <v>55</v>
      </c>
      <c r="BG2" s="131">
        <v>56</v>
      </c>
      <c r="BH2" s="128">
        <v>57</v>
      </c>
      <c r="BI2" s="128">
        <v>58</v>
      </c>
      <c r="BJ2" s="128">
        <v>59</v>
      </c>
      <c r="BK2" s="128">
        <v>60</v>
      </c>
      <c r="BL2" s="128">
        <v>61</v>
      </c>
      <c r="BM2" s="128">
        <v>62</v>
      </c>
      <c r="BN2" s="131">
        <v>63</v>
      </c>
      <c r="BO2" s="128">
        <v>64</v>
      </c>
      <c r="BP2" s="128">
        <v>65</v>
      </c>
      <c r="BQ2" s="128">
        <v>66</v>
      </c>
      <c r="BR2" s="128">
        <v>67</v>
      </c>
      <c r="BS2" s="128">
        <v>68</v>
      </c>
      <c r="BT2" s="128">
        <v>69</v>
      </c>
      <c r="BU2" s="131">
        <v>70</v>
      </c>
      <c r="BV2" s="128">
        <v>71</v>
      </c>
      <c r="BW2" s="40">
        <v>72</v>
      </c>
      <c r="BX2" s="40"/>
      <c r="BY2" s="41"/>
      <c r="BZ2" s="42" t="s">
        <v>43</v>
      </c>
      <c r="CA2" s="43" t="s">
        <v>44</v>
      </c>
      <c r="CB2" s="44" t="s">
        <v>27</v>
      </c>
      <c r="CC2" s="45" t="s">
        <v>45</v>
      </c>
      <c r="CD2" s="46" t="s">
        <v>46</v>
      </c>
    </row>
    <row r="3" spans="1:82" ht="15" thickTop="1">
      <c r="A3" s="70">
        <v>1</v>
      </c>
      <c r="B3" s="60" t="s">
        <v>384</v>
      </c>
      <c r="C3" s="49" t="s">
        <v>8</v>
      </c>
      <c r="D3" s="50"/>
      <c r="E3" s="50"/>
      <c r="F3" s="50"/>
      <c r="G3" s="50"/>
      <c r="H3" s="50"/>
      <c r="I3" s="50"/>
      <c r="J3" s="133"/>
      <c r="K3" s="130"/>
      <c r="L3" s="50"/>
      <c r="M3" s="50"/>
      <c r="N3" s="50"/>
      <c r="O3" s="50"/>
      <c r="P3" s="50"/>
      <c r="Q3" s="133"/>
      <c r="R3" s="130"/>
      <c r="S3" s="50"/>
      <c r="T3" s="50"/>
      <c r="U3" s="50"/>
      <c r="V3" s="51"/>
      <c r="W3" s="51"/>
      <c r="X3" s="160"/>
      <c r="Y3" s="53"/>
      <c r="Z3" s="51"/>
      <c r="AA3" s="51"/>
      <c r="AB3" s="51"/>
      <c r="AC3" s="51"/>
      <c r="AD3" s="51"/>
      <c r="AE3" s="160"/>
      <c r="AF3" s="53"/>
      <c r="AG3" s="51"/>
      <c r="AH3" s="51"/>
      <c r="AI3" s="51"/>
      <c r="AJ3" s="51"/>
      <c r="AK3" s="51"/>
      <c r="AL3" s="160"/>
      <c r="AM3" s="53"/>
      <c r="AN3" s="51"/>
      <c r="AO3" s="51"/>
      <c r="AP3" s="51"/>
      <c r="AQ3" s="51"/>
      <c r="AR3" s="51"/>
      <c r="AS3" s="160"/>
      <c r="AT3" s="53"/>
      <c r="AU3" s="53"/>
      <c r="AV3" s="53"/>
      <c r="AW3" s="53"/>
      <c r="AX3" s="53"/>
      <c r="AY3" s="51">
        <v>162</v>
      </c>
      <c r="AZ3" s="255"/>
      <c r="BA3" s="53"/>
      <c r="BB3" s="53"/>
      <c r="BC3" s="53"/>
      <c r="BD3" s="53"/>
      <c r="BE3" s="53"/>
      <c r="BF3" s="53"/>
      <c r="BG3" s="160"/>
      <c r="BH3" s="53"/>
      <c r="BI3" s="53"/>
      <c r="BJ3" s="53"/>
      <c r="BK3" s="53"/>
      <c r="BL3" s="53"/>
      <c r="BM3" s="53"/>
      <c r="BN3" s="160"/>
      <c r="BO3" s="53"/>
      <c r="BP3" s="53"/>
      <c r="BQ3" s="53"/>
      <c r="BR3" s="53"/>
      <c r="BS3" s="53"/>
      <c r="BT3" s="53"/>
      <c r="BU3" s="160"/>
      <c r="BV3" s="53"/>
      <c r="BW3" s="53"/>
      <c r="BX3" s="53"/>
      <c r="BY3" s="51"/>
      <c r="BZ3" s="262">
        <f>COUNTA(D3:BY3)</f>
        <v>1</v>
      </c>
      <c r="CA3" s="51">
        <f>SUM(D3:BY3)</f>
        <v>162</v>
      </c>
      <c r="CB3" s="52">
        <f>CA3/BZ3</f>
        <v>162</v>
      </c>
      <c r="CC3" s="53">
        <f>MAX(D3:BY3)</f>
        <v>162</v>
      </c>
      <c r="CD3" s="54">
        <f>MIN(D3:BY3)</f>
        <v>162</v>
      </c>
    </row>
    <row r="4" spans="1:82" ht="14.25">
      <c r="A4" s="47">
        <v>2</v>
      </c>
      <c r="B4" s="48" t="s">
        <v>60</v>
      </c>
      <c r="C4" s="49" t="s">
        <v>8</v>
      </c>
      <c r="D4" s="50"/>
      <c r="E4" s="50"/>
      <c r="F4" s="50"/>
      <c r="G4" s="50"/>
      <c r="H4" s="69"/>
      <c r="I4" s="50"/>
      <c r="J4" s="133"/>
      <c r="K4" s="130"/>
      <c r="L4" s="50"/>
      <c r="M4" s="50"/>
      <c r="N4" s="50"/>
      <c r="O4" s="50"/>
      <c r="P4" s="50"/>
      <c r="Q4" s="133"/>
      <c r="R4" s="130"/>
      <c r="S4" s="50">
        <v>148</v>
      </c>
      <c r="T4" s="50">
        <v>156</v>
      </c>
      <c r="U4" s="50"/>
      <c r="V4" s="51"/>
      <c r="W4" s="51"/>
      <c r="X4" s="160"/>
      <c r="Y4" s="53"/>
      <c r="Z4" s="51">
        <v>159</v>
      </c>
      <c r="AA4" s="51">
        <v>157</v>
      </c>
      <c r="AB4" s="51">
        <v>169</v>
      </c>
      <c r="AC4" s="51"/>
      <c r="AD4" s="51">
        <v>180</v>
      </c>
      <c r="AE4" s="160">
        <v>141</v>
      </c>
      <c r="AF4" s="53" t="s">
        <v>269</v>
      </c>
      <c r="AG4" s="51">
        <v>140</v>
      </c>
      <c r="AH4" s="51"/>
      <c r="AI4" s="51"/>
      <c r="AJ4" s="51"/>
      <c r="AK4" s="51"/>
      <c r="AL4" s="160">
        <v>151</v>
      </c>
      <c r="AM4" s="53"/>
      <c r="AN4" s="51">
        <v>161</v>
      </c>
      <c r="AO4" s="51">
        <v>171</v>
      </c>
      <c r="AP4" s="51">
        <v>161</v>
      </c>
      <c r="AQ4" s="51">
        <v>212</v>
      </c>
      <c r="AR4" s="51">
        <v>147</v>
      </c>
      <c r="AS4" s="160">
        <v>126</v>
      </c>
      <c r="AT4" s="53"/>
      <c r="AU4" s="53"/>
      <c r="AV4" s="53"/>
      <c r="AW4" s="53"/>
      <c r="AX4" s="53"/>
      <c r="AY4" s="51">
        <v>119</v>
      </c>
      <c r="AZ4" s="255">
        <v>151</v>
      </c>
      <c r="BA4" s="259">
        <v>191</v>
      </c>
      <c r="BB4" s="53">
        <v>158</v>
      </c>
      <c r="BC4" s="53">
        <v>134</v>
      </c>
      <c r="BD4" s="53">
        <v>162</v>
      </c>
      <c r="BE4" s="53"/>
      <c r="BF4" s="53"/>
      <c r="BG4" s="160"/>
      <c r="BH4" s="53">
        <v>157</v>
      </c>
      <c r="BI4" s="53">
        <v>160</v>
      </c>
      <c r="BJ4" s="53">
        <v>169</v>
      </c>
      <c r="BK4" s="53"/>
      <c r="BL4" s="53"/>
      <c r="BM4" s="53">
        <v>140</v>
      </c>
      <c r="BN4" s="160">
        <v>126</v>
      </c>
      <c r="BO4" s="53">
        <v>147</v>
      </c>
      <c r="BP4" s="53">
        <v>155</v>
      </c>
      <c r="BQ4" s="53"/>
      <c r="BR4" s="53"/>
      <c r="BS4" s="53">
        <v>164</v>
      </c>
      <c r="BT4" s="53">
        <v>162</v>
      </c>
      <c r="BU4" s="160">
        <v>163</v>
      </c>
      <c r="BV4" s="53">
        <v>180</v>
      </c>
      <c r="BW4" s="53"/>
      <c r="BX4" s="53"/>
      <c r="BY4" s="51"/>
      <c r="BZ4" s="79">
        <f>COUNTA(D4:BY4)-1</f>
        <v>32</v>
      </c>
      <c r="CA4" s="51">
        <f>SUM(D4:BY4)</f>
        <v>5017</v>
      </c>
      <c r="CB4" s="52">
        <f>CA4/BZ4</f>
        <v>156.78125</v>
      </c>
      <c r="CC4" s="251">
        <f>MAX(D4:BY4)</f>
        <v>212</v>
      </c>
      <c r="CD4" s="54">
        <f>MIN(D4:BY4)</f>
        <v>119</v>
      </c>
    </row>
    <row r="5" spans="1:82" ht="14.25">
      <c r="A5" s="47">
        <v>3</v>
      </c>
      <c r="B5" s="48" t="s">
        <v>48</v>
      </c>
      <c r="C5" s="49" t="s">
        <v>8</v>
      </c>
      <c r="D5" s="50"/>
      <c r="E5" s="50"/>
      <c r="F5" s="50"/>
      <c r="G5" s="50"/>
      <c r="H5" s="50"/>
      <c r="I5" s="50"/>
      <c r="J5" s="133"/>
      <c r="K5" s="130"/>
      <c r="L5" s="50"/>
      <c r="M5" s="50"/>
      <c r="N5" s="50"/>
      <c r="O5" s="50"/>
      <c r="P5" s="50"/>
      <c r="Q5" s="133"/>
      <c r="R5" s="130"/>
      <c r="S5" s="50"/>
      <c r="T5" s="50"/>
      <c r="U5" s="50">
        <v>183</v>
      </c>
      <c r="V5" s="51"/>
      <c r="W5" s="51">
        <v>158</v>
      </c>
      <c r="X5" s="160">
        <v>153</v>
      </c>
      <c r="Y5" s="53"/>
      <c r="Z5" s="51">
        <v>141</v>
      </c>
      <c r="AA5" s="51">
        <v>147</v>
      </c>
      <c r="AB5" s="63"/>
      <c r="AC5" s="51">
        <v>112</v>
      </c>
      <c r="AD5" s="51">
        <v>179</v>
      </c>
      <c r="AE5" s="160">
        <v>202</v>
      </c>
      <c r="AF5" s="53" t="s">
        <v>269</v>
      </c>
      <c r="AG5" s="51">
        <v>143</v>
      </c>
      <c r="AH5" s="51"/>
      <c r="AI5" s="51"/>
      <c r="AJ5" s="51"/>
      <c r="AK5" s="51"/>
      <c r="AL5" s="160"/>
      <c r="AM5" s="53">
        <v>181</v>
      </c>
      <c r="AN5" s="51">
        <v>156</v>
      </c>
      <c r="AO5" s="51"/>
      <c r="AP5" s="51">
        <v>131</v>
      </c>
      <c r="AQ5" s="51">
        <v>176</v>
      </c>
      <c r="AR5" s="51">
        <v>173</v>
      </c>
      <c r="AS5" s="160">
        <v>159</v>
      </c>
      <c r="AT5" s="53">
        <v>136</v>
      </c>
      <c r="AU5" s="53">
        <v>158</v>
      </c>
      <c r="AV5" s="53">
        <v>135</v>
      </c>
      <c r="AW5" s="53">
        <v>157</v>
      </c>
      <c r="AX5" s="53">
        <v>171</v>
      </c>
      <c r="AY5" s="51">
        <v>148</v>
      </c>
      <c r="AZ5" s="255">
        <v>170</v>
      </c>
      <c r="BA5" s="53">
        <v>150</v>
      </c>
      <c r="BB5" s="53">
        <v>160</v>
      </c>
      <c r="BC5" s="53">
        <v>139</v>
      </c>
      <c r="BD5" s="53">
        <v>177</v>
      </c>
      <c r="BE5" s="53">
        <v>141</v>
      </c>
      <c r="BF5" s="53">
        <v>152</v>
      </c>
      <c r="BG5" s="160">
        <v>124</v>
      </c>
      <c r="BH5" s="53">
        <v>190</v>
      </c>
      <c r="BI5" s="53">
        <v>146</v>
      </c>
      <c r="BJ5" s="53">
        <v>138</v>
      </c>
      <c r="BK5" s="53">
        <v>159</v>
      </c>
      <c r="BL5" s="53">
        <v>124</v>
      </c>
      <c r="BM5" s="53">
        <v>167</v>
      </c>
      <c r="BN5" s="160">
        <v>157</v>
      </c>
      <c r="BO5" s="53"/>
      <c r="BP5" s="53">
        <v>136</v>
      </c>
      <c r="BQ5" s="53">
        <v>150</v>
      </c>
      <c r="BR5" s="53">
        <v>153</v>
      </c>
      <c r="BS5" s="53">
        <v>140</v>
      </c>
      <c r="BT5" s="53">
        <v>165</v>
      </c>
      <c r="BU5" s="160">
        <v>141</v>
      </c>
      <c r="BV5" s="53">
        <v>168</v>
      </c>
      <c r="BW5" s="53"/>
      <c r="BX5" s="53"/>
      <c r="BY5" s="51"/>
      <c r="BZ5" s="79">
        <f>COUNTA(D5:BY5)-1</f>
        <v>43</v>
      </c>
      <c r="CA5" s="51">
        <f>SUM(D5:BY5)</f>
        <v>6646</v>
      </c>
      <c r="CB5" s="52">
        <f>CA5/BZ5</f>
        <v>154.55813953488371</v>
      </c>
      <c r="CC5" s="53">
        <f>MAX(D5:BY5)</f>
        <v>202</v>
      </c>
      <c r="CD5" s="54">
        <f>MIN(D5:BY5)</f>
        <v>112</v>
      </c>
    </row>
    <row r="6" spans="1:82" ht="14.25">
      <c r="A6" s="47">
        <v>4</v>
      </c>
      <c r="B6" s="55" t="s">
        <v>67</v>
      </c>
      <c r="C6" s="49" t="s">
        <v>65</v>
      </c>
      <c r="D6" s="50">
        <v>111</v>
      </c>
      <c r="E6" s="50">
        <v>150</v>
      </c>
      <c r="F6" s="50">
        <v>169</v>
      </c>
      <c r="G6" s="69">
        <v>191</v>
      </c>
      <c r="H6" s="50">
        <v>153</v>
      </c>
      <c r="I6" s="50">
        <v>153</v>
      </c>
      <c r="J6" s="133">
        <v>159</v>
      </c>
      <c r="K6" s="130">
        <v>125</v>
      </c>
      <c r="L6" s="50">
        <v>157</v>
      </c>
      <c r="M6" s="50">
        <v>142</v>
      </c>
      <c r="N6" s="50">
        <v>146</v>
      </c>
      <c r="O6" s="50">
        <v>170</v>
      </c>
      <c r="P6" s="50">
        <v>158</v>
      </c>
      <c r="Q6" s="133">
        <v>180</v>
      </c>
      <c r="R6" s="130">
        <v>123</v>
      </c>
      <c r="S6" s="50">
        <v>143</v>
      </c>
      <c r="T6" s="50">
        <v>147</v>
      </c>
      <c r="U6" s="50">
        <v>167</v>
      </c>
      <c r="V6" s="51">
        <v>151</v>
      </c>
      <c r="W6" s="51">
        <v>168</v>
      </c>
      <c r="X6" s="160">
        <v>153</v>
      </c>
      <c r="Y6" s="53">
        <v>158</v>
      </c>
      <c r="Z6" s="51">
        <v>159</v>
      </c>
      <c r="AA6" s="51">
        <v>132</v>
      </c>
      <c r="AB6" s="51">
        <v>149</v>
      </c>
      <c r="AC6" s="51">
        <v>133</v>
      </c>
      <c r="AD6" s="51">
        <v>163</v>
      </c>
      <c r="AE6" s="160">
        <v>152</v>
      </c>
      <c r="AF6" s="53">
        <v>124</v>
      </c>
      <c r="AG6" s="51">
        <v>190</v>
      </c>
      <c r="AH6" s="51">
        <v>148</v>
      </c>
      <c r="AI6" s="51">
        <v>135</v>
      </c>
      <c r="AJ6" s="51">
        <v>148</v>
      </c>
      <c r="AK6" s="51">
        <v>171</v>
      </c>
      <c r="AL6" s="160">
        <v>142</v>
      </c>
      <c r="AM6" s="53"/>
      <c r="AN6" s="51"/>
      <c r="AO6" s="51"/>
      <c r="AP6" s="51"/>
      <c r="AQ6" s="51"/>
      <c r="AR6" s="51"/>
      <c r="AS6" s="160"/>
      <c r="AT6" s="53">
        <v>148</v>
      </c>
      <c r="AU6" s="53">
        <v>138</v>
      </c>
      <c r="AV6" s="53">
        <v>167</v>
      </c>
      <c r="AW6" s="53">
        <v>181</v>
      </c>
      <c r="AX6" s="53">
        <v>164</v>
      </c>
      <c r="AY6" s="51">
        <v>176</v>
      </c>
      <c r="AZ6" s="255">
        <v>157</v>
      </c>
      <c r="BA6" s="53">
        <v>143</v>
      </c>
      <c r="BB6" s="53">
        <v>138</v>
      </c>
      <c r="BC6" s="53">
        <v>142</v>
      </c>
      <c r="BD6" s="53">
        <v>165</v>
      </c>
      <c r="BE6" s="53"/>
      <c r="BF6" s="53"/>
      <c r="BG6" s="160"/>
      <c r="BH6" s="53"/>
      <c r="BI6" s="53"/>
      <c r="BJ6" s="53"/>
      <c r="BK6" s="53">
        <v>133</v>
      </c>
      <c r="BL6" s="53">
        <v>166</v>
      </c>
      <c r="BM6" s="53">
        <v>139</v>
      </c>
      <c r="BN6" s="160">
        <v>143</v>
      </c>
      <c r="BO6" s="53">
        <v>161</v>
      </c>
      <c r="BP6" s="53">
        <v>148</v>
      </c>
      <c r="BQ6" s="53"/>
      <c r="BR6" s="53"/>
      <c r="BS6" s="53">
        <v>160</v>
      </c>
      <c r="BT6" s="53">
        <v>177</v>
      </c>
      <c r="BU6" s="160">
        <v>175</v>
      </c>
      <c r="BV6" s="53">
        <v>159</v>
      </c>
      <c r="BW6" s="53"/>
      <c r="BX6" s="53"/>
      <c r="BY6" s="51"/>
      <c r="BZ6" s="79">
        <f>COUNTA(D6:BY6)</f>
        <v>56</v>
      </c>
      <c r="CA6" s="51">
        <f>SUM(D6:BY6)</f>
        <v>8600</v>
      </c>
      <c r="CB6" s="52">
        <f>CA6/BZ6</f>
        <v>153.57142857142858</v>
      </c>
      <c r="CC6" s="53">
        <f>MAX(D6:BY6)</f>
        <v>191</v>
      </c>
      <c r="CD6" s="54">
        <f>MIN(D6:BY6)</f>
        <v>111</v>
      </c>
    </row>
    <row r="7" spans="1:82" ht="14.25">
      <c r="A7" s="47">
        <v>5</v>
      </c>
      <c r="B7" s="60" t="s">
        <v>71</v>
      </c>
      <c r="C7" s="49" t="s">
        <v>68</v>
      </c>
      <c r="D7" s="50">
        <v>150</v>
      </c>
      <c r="E7" s="50"/>
      <c r="F7" s="50">
        <v>160</v>
      </c>
      <c r="G7" s="50"/>
      <c r="H7" s="50">
        <v>162</v>
      </c>
      <c r="I7" s="50">
        <v>166</v>
      </c>
      <c r="J7" s="133">
        <v>158</v>
      </c>
      <c r="K7" s="130">
        <v>200</v>
      </c>
      <c r="L7" s="50">
        <v>125</v>
      </c>
      <c r="M7" s="50">
        <v>160</v>
      </c>
      <c r="N7" s="50"/>
      <c r="O7" s="50">
        <v>155</v>
      </c>
      <c r="P7" s="50">
        <v>151</v>
      </c>
      <c r="Q7" s="133"/>
      <c r="R7" s="130">
        <v>138</v>
      </c>
      <c r="S7" s="50">
        <v>133</v>
      </c>
      <c r="T7" s="50"/>
      <c r="U7" s="50">
        <v>137</v>
      </c>
      <c r="V7" s="51">
        <v>175</v>
      </c>
      <c r="W7" s="51">
        <v>142</v>
      </c>
      <c r="X7" s="160">
        <v>164</v>
      </c>
      <c r="Y7" s="53">
        <v>126</v>
      </c>
      <c r="Z7" s="51">
        <v>138</v>
      </c>
      <c r="AA7" s="51"/>
      <c r="AB7" s="51">
        <v>155</v>
      </c>
      <c r="AC7" s="51"/>
      <c r="AD7" s="51">
        <v>148</v>
      </c>
      <c r="AE7" s="160">
        <v>176</v>
      </c>
      <c r="AF7" s="53">
        <v>110</v>
      </c>
      <c r="AG7" s="51"/>
      <c r="AH7" s="51"/>
      <c r="AI7" s="51">
        <v>134</v>
      </c>
      <c r="AJ7" s="51">
        <v>159</v>
      </c>
      <c r="AK7" s="51">
        <v>150</v>
      </c>
      <c r="AL7" s="160"/>
      <c r="AM7" s="53">
        <v>143</v>
      </c>
      <c r="AN7" s="51">
        <v>134</v>
      </c>
      <c r="AO7" s="51">
        <v>170</v>
      </c>
      <c r="AP7" s="51"/>
      <c r="AQ7" s="51"/>
      <c r="AR7" s="51">
        <v>133</v>
      </c>
      <c r="AS7" s="160">
        <v>186</v>
      </c>
      <c r="AT7" s="53">
        <v>174</v>
      </c>
      <c r="AU7" s="53"/>
      <c r="AV7" s="53">
        <v>172</v>
      </c>
      <c r="AW7" s="53">
        <v>119</v>
      </c>
      <c r="AX7" s="53"/>
      <c r="AY7" s="51">
        <v>127</v>
      </c>
      <c r="AZ7" s="255">
        <v>137</v>
      </c>
      <c r="BA7" s="53"/>
      <c r="BB7" s="53">
        <v>142</v>
      </c>
      <c r="BC7" s="53"/>
      <c r="BD7" s="53"/>
      <c r="BE7" s="53">
        <v>176</v>
      </c>
      <c r="BF7" s="53">
        <v>163</v>
      </c>
      <c r="BG7" s="160">
        <v>141</v>
      </c>
      <c r="BH7" s="53">
        <v>154</v>
      </c>
      <c r="BI7" s="53">
        <v>170</v>
      </c>
      <c r="BJ7" s="53">
        <v>131</v>
      </c>
      <c r="BK7" s="53"/>
      <c r="BL7" s="53">
        <v>163</v>
      </c>
      <c r="BM7" s="53">
        <v>157</v>
      </c>
      <c r="BN7" s="160">
        <v>181</v>
      </c>
      <c r="BO7" s="53">
        <v>169</v>
      </c>
      <c r="BP7" s="53"/>
      <c r="BQ7" s="53"/>
      <c r="BR7" s="53"/>
      <c r="BS7" s="53"/>
      <c r="BT7" s="53"/>
      <c r="BU7" s="160">
        <v>152</v>
      </c>
      <c r="BV7" s="53">
        <v>173</v>
      </c>
      <c r="BW7" s="53"/>
      <c r="BX7" s="53"/>
      <c r="BY7" s="51"/>
      <c r="BZ7" s="79">
        <f>COUNTA(D7:BY7)</f>
        <v>48</v>
      </c>
      <c r="CA7" s="51">
        <f>SUM(D7:BY7)</f>
        <v>7339</v>
      </c>
      <c r="CB7" s="52">
        <f>CA7/BZ7</f>
        <v>152.89583333333334</v>
      </c>
      <c r="CC7" s="252">
        <f>MAX(D7:BY7)</f>
        <v>200</v>
      </c>
      <c r="CD7" s="54">
        <f>MIN(D7:BY7)</f>
        <v>110</v>
      </c>
    </row>
    <row r="8" spans="1:82" ht="14.25">
      <c r="A8" s="47">
        <v>6</v>
      </c>
      <c r="B8" s="48" t="s">
        <v>47</v>
      </c>
      <c r="C8" s="49" t="s">
        <v>57</v>
      </c>
      <c r="D8" s="50">
        <v>136</v>
      </c>
      <c r="E8" s="50"/>
      <c r="F8" s="50"/>
      <c r="G8" s="50">
        <v>161</v>
      </c>
      <c r="H8" s="50">
        <v>157</v>
      </c>
      <c r="I8" s="50">
        <v>148</v>
      </c>
      <c r="J8" s="133">
        <v>146</v>
      </c>
      <c r="K8" s="130"/>
      <c r="L8" s="50">
        <v>155</v>
      </c>
      <c r="M8" s="50">
        <v>163</v>
      </c>
      <c r="N8" s="50"/>
      <c r="O8" s="50">
        <v>150</v>
      </c>
      <c r="P8" s="50">
        <v>155</v>
      </c>
      <c r="Q8" s="133"/>
      <c r="R8" s="130"/>
      <c r="S8" s="50">
        <v>170</v>
      </c>
      <c r="T8" s="50"/>
      <c r="U8" s="50">
        <v>193</v>
      </c>
      <c r="V8" s="51">
        <v>133</v>
      </c>
      <c r="W8" s="51">
        <v>143</v>
      </c>
      <c r="X8" s="160">
        <v>147</v>
      </c>
      <c r="Y8" s="53"/>
      <c r="Z8" s="51"/>
      <c r="AA8" s="51"/>
      <c r="AB8" s="51">
        <v>175</v>
      </c>
      <c r="AC8" s="51">
        <v>158</v>
      </c>
      <c r="AD8" s="51">
        <v>129</v>
      </c>
      <c r="AE8" s="160"/>
      <c r="AF8" s="53"/>
      <c r="AG8" s="51"/>
      <c r="AH8" s="51">
        <v>169</v>
      </c>
      <c r="AI8" s="51"/>
      <c r="AJ8" s="51">
        <v>119</v>
      </c>
      <c r="AK8" s="51">
        <v>119</v>
      </c>
      <c r="AL8" s="160"/>
      <c r="AM8" s="53">
        <v>176</v>
      </c>
      <c r="AN8" s="51"/>
      <c r="AO8" s="51">
        <v>134</v>
      </c>
      <c r="AP8" s="51"/>
      <c r="AQ8" s="51">
        <v>149</v>
      </c>
      <c r="AR8" s="51">
        <v>127</v>
      </c>
      <c r="AS8" s="160">
        <v>156</v>
      </c>
      <c r="AT8" s="53"/>
      <c r="AU8" s="53">
        <v>171</v>
      </c>
      <c r="AV8" s="53"/>
      <c r="AW8" s="53">
        <v>168</v>
      </c>
      <c r="AX8" s="53"/>
      <c r="AY8" s="51">
        <v>152</v>
      </c>
      <c r="AZ8" s="255">
        <v>155</v>
      </c>
      <c r="BA8" s="53"/>
      <c r="BB8" s="53"/>
      <c r="BC8" s="53">
        <v>147</v>
      </c>
      <c r="BD8" s="53">
        <v>152</v>
      </c>
      <c r="BE8" s="53">
        <v>137</v>
      </c>
      <c r="BF8" s="53">
        <v>162</v>
      </c>
      <c r="BG8" s="160"/>
      <c r="BH8" s="53">
        <v>145</v>
      </c>
      <c r="BI8" s="53"/>
      <c r="BJ8" s="53">
        <v>106</v>
      </c>
      <c r="BK8" s="53"/>
      <c r="BL8" s="53">
        <v>145</v>
      </c>
      <c r="BM8" s="53"/>
      <c r="BN8" s="160">
        <v>142</v>
      </c>
      <c r="BO8" s="53"/>
      <c r="BP8" s="53"/>
      <c r="BQ8" s="53"/>
      <c r="BR8" s="53"/>
      <c r="BS8" s="53">
        <v>159</v>
      </c>
      <c r="BT8" s="53">
        <v>134</v>
      </c>
      <c r="BU8" s="160">
        <v>179</v>
      </c>
      <c r="BV8" s="53"/>
      <c r="BW8" s="53"/>
      <c r="BX8" s="53"/>
      <c r="BY8" s="51"/>
      <c r="BZ8" s="79">
        <f>COUNTA(D8:BY8)</f>
        <v>40</v>
      </c>
      <c r="CA8" s="51">
        <f>SUM(D8:BY8)</f>
        <v>6022</v>
      </c>
      <c r="CB8" s="52">
        <f>CA8/BZ8</f>
        <v>150.55000000000001</v>
      </c>
      <c r="CC8" s="53">
        <f>MAX(D8:BY8)</f>
        <v>193</v>
      </c>
      <c r="CD8" s="54">
        <f>MIN(D8:BY8)</f>
        <v>106</v>
      </c>
    </row>
    <row r="9" spans="1:82" ht="14.25">
      <c r="A9" s="47">
        <v>7</v>
      </c>
      <c r="B9" s="48" t="s">
        <v>147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3">
        <v>137</v>
      </c>
      <c r="K9" s="130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3">
        <v>160</v>
      </c>
      <c r="R9" s="130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60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60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60">
        <v>157</v>
      </c>
      <c r="AM9" s="53">
        <v>157</v>
      </c>
      <c r="AN9" s="51">
        <v>131</v>
      </c>
      <c r="AO9" s="51">
        <v>146</v>
      </c>
      <c r="AP9" s="51">
        <v>142</v>
      </c>
      <c r="AQ9" s="51">
        <v>149</v>
      </c>
      <c r="AR9" s="51">
        <v>127</v>
      </c>
      <c r="AS9" s="160">
        <v>156</v>
      </c>
      <c r="AT9" s="53">
        <v>186</v>
      </c>
      <c r="AU9" s="53">
        <v>118</v>
      </c>
      <c r="AV9" s="53">
        <v>179</v>
      </c>
      <c r="AW9" s="53">
        <v>137</v>
      </c>
      <c r="AX9" s="53">
        <v>144</v>
      </c>
      <c r="AY9" s="51">
        <v>156</v>
      </c>
      <c r="AZ9" s="255">
        <v>154</v>
      </c>
      <c r="BA9" s="53">
        <v>150</v>
      </c>
      <c r="BB9" s="53">
        <v>138</v>
      </c>
      <c r="BC9" s="53">
        <v>117</v>
      </c>
      <c r="BD9" s="53">
        <v>154</v>
      </c>
      <c r="BE9" s="53">
        <v>163</v>
      </c>
      <c r="BF9" s="53">
        <v>135</v>
      </c>
      <c r="BG9" s="160">
        <v>105</v>
      </c>
      <c r="BH9" s="53">
        <v>153</v>
      </c>
      <c r="BI9" s="53">
        <v>152</v>
      </c>
      <c r="BJ9" s="53">
        <v>191</v>
      </c>
      <c r="BK9" s="53">
        <v>143</v>
      </c>
      <c r="BL9" s="53">
        <v>141</v>
      </c>
      <c r="BM9" s="53">
        <v>165</v>
      </c>
      <c r="BN9" s="160">
        <v>149</v>
      </c>
      <c r="BO9" s="53">
        <v>148</v>
      </c>
      <c r="BP9" s="53">
        <v>148</v>
      </c>
      <c r="BQ9" s="53">
        <v>180</v>
      </c>
      <c r="BR9" s="53">
        <v>178</v>
      </c>
      <c r="BS9" s="53">
        <v>169</v>
      </c>
      <c r="BT9" s="53">
        <v>136</v>
      </c>
      <c r="BU9" s="160">
        <v>160</v>
      </c>
      <c r="BV9" s="53">
        <v>140</v>
      </c>
      <c r="BW9" s="53"/>
      <c r="BX9" s="53"/>
      <c r="BY9" s="51"/>
      <c r="BZ9" s="79">
        <f>COUNTA(D9:BY9)</f>
        <v>71</v>
      </c>
      <c r="CA9" s="51">
        <f>SUM(D9:BY9)</f>
        <v>10627</v>
      </c>
      <c r="CB9" s="52">
        <f>CA9/BZ9</f>
        <v>149.67605633802816</v>
      </c>
      <c r="CC9" s="53">
        <f>MAX(D9:BY9)</f>
        <v>204</v>
      </c>
      <c r="CD9" s="54">
        <f>MIN(D9:BY9)</f>
        <v>105</v>
      </c>
    </row>
    <row r="10" spans="1:82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3">
        <v>147</v>
      </c>
      <c r="K10" s="130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3"/>
      <c r="R10" s="179">
        <v>198</v>
      </c>
      <c r="S10" s="50"/>
      <c r="T10" s="50">
        <v>134</v>
      </c>
      <c r="U10" s="50">
        <v>139</v>
      </c>
      <c r="V10" s="51"/>
      <c r="W10" s="51">
        <v>131</v>
      </c>
      <c r="X10" s="160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60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60"/>
      <c r="AM10" s="53">
        <v>138</v>
      </c>
      <c r="AN10" s="51">
        <v>149</v>
      </c>
      <c r="AO10" s="51">
        <v>125</v>
      </c>
      <c r="AP10" s="51">
        <v>163</v>
      </c>
      <c r="AQ10" s="51">
        <v>112</v>
      </c>
      <c r="AR10" s="51">
        <v>171</v>
      </c>
      <c r="AS10" s="160">
        <v>161</v>
      </c>
      <c r="AT10" s="53">
        <v>155</v>
      </c>
      <c r="AU10" s="53">
        <v>187</v>
      </c>
      <c r="AV10" s="53"/>
      <c r="AW10" s="53"/>
      <c r="AX10" s="53"/>
      <c r="AY10" s="51">
        <v>150</v>
      </c>
      <c r="AZ10" s="255">
        <v>141</v>
      </c>
      <c r="BA10" s="53">
        <v>139</v>
      </c>
      <c r="BB10" s="53"/>
      <c r="BC10" s="53"/>
      <c r="BD10" s="53">
        <v>135</v>
      </c>
      <c r="BE10" s="53">
        <v>156</v>
      </c>
      <c r="BF10" s="53">
        <v>164</v>
      </c>
      <c r="BG10" s="160">
        <v>138</v>
      </c>
      <c r="BH10" s="53">
        <v>137</v>
      </c>
      <c r="BI10" s="53">
        <v>164</v>
      </c>
      <c r="BJ10" s="53">
        <v>157</v>
      </c>
      <c r="BK10" s="53"/>
      <c r="BL10" s="53">
        <v>130</v>
      </c>
      <c r="BM10" s="53">
        <v>145</v>
      </c>
      <c r="BN10" s="160">
        <v>149</v>
      </c>
      <c r="BO10" s="53">
        <v>178</v>
      </c>
      <c r="BP10" s="53"/>
      <c r="BQ10" s="53"/>
      <c r="BR10" s="53"/>
      <c r="BS10" s="53">
        <v>159</v>
      </c>
      <c r="BT10" s="53">
        <v>147</v>
      </c>
      <c r="BU10" s="160">
        <v>166</v>
      </c>
      <c r="BV10" s="53">
        <v>128</v>
      </c>
      <c r="BW10" s="53"/>
      <c r="BX10" s="53"/>
      <c r="BY10" s="51"/>
      <c r="BZ10" s="79">
        <f>COUNTA(D10:BY10)</f>
        <v>54</v>
      </c>
      <c r="CA10" s="51">
        <f>SUM(D10:BY10)</f>
        <v>8043</v>
      </c>
      <c r="CB10" s="52">
        <f>CA10/BZ10</f>
        <v>148.94444444444446</v>
      </c>
      <c r="CC10" s="53">
        <f>MAX(D10:BY10)</f>
        <v>202</v>
      </c>
      <c r="CD10" s="54">
        <f>MIN(D10:BY10)</f>
        <v>112</v>
      </c>
    </row>
    <row r="11" spans="1:82" ht="14.25">
      <c r="A11" s="47">
        <v>9</v>
      </c>
      <c r="B11" s="48" t="s">
        <v>70</v>
      </c>
      <c r="C11" s="49" t="s">
        <v>68</v>
      </c>
      <c r="D11" s="50">
        <v>150</v>
      </c>
      <c r="E11" s="50"/>
      <c r="F11" s="50">
        <v>158</v>
      </c>
      <c r="G11" s="50">
        <v>132</v>
      </c>
      <c r="H11" s="50">
        <v>156</v>
      </c>
      <c r="I11" s="50">
        <v>112</v>
      </c>
      <c r="J11" s="133">
        <v>154</v>
      </c>
      <c r="K11" s="130"/>
      <c r="L11" s="50">
        <v>140</v>
      </c>
      <c r="M11" s="50">
        <v>165</v>
      </c>
      <c r="N11" s="50">
        <v>175</v>
      </c>
      <c r="O11" s="50"/>
      <c r="P11" s="50">
        <v>179</v>
      </c>
      <c r="Q11" s="133">
        <v>134</v>
      </c>
      <c r="R11" s="130"/>
      <c r="S11" s="50">
        <v>154</v>
      </c>
      <c r="T11" s="50">
        <v>156</v>
      </c>
      <c r="U11" s="50">
        <v>169</v>
      </c>
      <c r="V11" s="51">
        <v>170</v>
      </c>
      <c r="W11" s="51">
        <v>127</v>
      </c>
      <c r="X11" s="160">
        <v>126</v>
      </c>
      <c r="Y11" s="53">
        <v>137</v>
      </c>
      <c r="Z11" s="51"/>
      <c r="AA11" s="51">
        <v>120</v>
      </c>
      <c r="AB11" s="51">
        <v>176</v>
      </c>
      <c r="AC11" s="51">
        <v>149</v>
      </c>
      <c r="AD11" s="51">
        <v>133</v>
      </c>
      <c r="AE11" s="160"/>
      <c r="AF11" s="53"/>
      <c r="AG11" s="51">
        <v>191</v>
      </c>
      <c r="AH11" s="51">
        <v>159</v>
      </c>
      <c r="AI11" s="51"/>
      <c r="AJ11" s="51">
        <v>129</v>
      </c>
      <c r="AK11" s="51"/>
      <c r="AL11" s="160">
        <v>160</v>
      </c>
      <c r="AM11" s="53">
        <v>153</v>
      </c>
      <c r="AN11" s="51">
        <v>122</v>
      </c>
      <c r="AO11" s="51">
        <v>133</v>
      </c>
      <c r="AP11" s="51">
        <v>117</v>
      </c>
      <c r="AQ11" s="51">
        <v>144</v>
      </c>
      <c r="AR11" s="51">
        <v>170</v>
      </c>
      <c r="AS11" s="160">
        <v>131</v>
      </c>
      <c r="AT11" s="53">
        <v>127</v>
      </c>
      <c r="AU11" s="53"/>
      <c r="AV11" s="53"/>
      <c r="AW11" s="53">
        <v>153</v>
      </c>
      <c r="AX11" s="53">
        <v>150</v>
      </c>
      <c r="AY11" s="51">
        <v>111</v>
      </c>
      <c r="AZ11" s="255">
        <v>128</v>
      </c>
      <c r="BA11" s="53"/>
      <c r="BB11" s="53"/>
      <c r="BC11" s="53">
        <v>154</v>
      </c>
      <c r="BD11" s="53"/>
      <c r="BE11" s="53"/>
      <c r="BF11" s="53"/>
      <c r="BG11" s="160"/>
      <c r="BH11" s="53"/>
      <c r="BI11" s="53"/>
      <c r="BJ11" s="53">
        <v>161</v>
      </c>
      <c r="BK11" s="53">
        <v>170</v>
      </c>
      <c r="BL11" s="53"/>
      <c r="BM11" s="53">
        <v>149</v>
      </c>
      <c r="BN11" s="160"/>
      <c r="BO11" s="53"/>
      <c r="BP11" s="53">
        <v>135</v>
      </c>
      <c r="BQ11" s="53">
        <v>138</v>
      </c>
      <c r="BR11" s="53">
        <v>116</v>
      </c>
      <c r="BS11" s="53">
        <v>152</v>
      </c>
      <c r="BT11" s="53">
        <v>140</v>
      </c>
      <c r="BU11" s="160">
        <v>130</v>
      </c>
      <c r="BV11" s="53">
        <v>142</v>
      </c>
      <c r="BW11" s="53"/>
      <c r="BX11" s="53"/>
      <c r="BY11" s="51"/>
      <c r="BZ11" s="79">
        <f>COUNTA(D11:BY11)</f>
        <v>49</v>
      </c>
      <c r="CA11" s="51">
        <f>SUM(D11:BY11)</f>
        <v>7137</v>
      </c>
      <c r="CB11" s="52">
        <f>CA11/BZ11</f>
        <v>145.65306122448979</v>
      </c>
      <c r="CC11" s="53">
        <f>MAX(D11:BY11)</f>
        <v>191</v>
      </c>
      <c r="CD11" s="54">
        <f>MIN(D11:BY11)</f>
        <v>111</v>
      </c>
    </row>
    <row r="12" spans="1:82" ht="14.25">
      <c r="A12" s="47">
        <v>10</v>
      </c>
      <c r="B12" s="48" t="s">
        <v>144</v>
      </c>
      <c r="C12" s="49" t="s">
        <v>8</v>
      </c>
      <c r="D12" s="50">
        <v>137</v>
      </c>
      <c r="E12" s="50">
        <v>138</v>
      </c>
      <c r="F12" s="50">
        <v>168</v>
      </c>
      <c r="G12" s="50">
        <v>162</v>
      </c>
      <c r="H12" s="50">
        <v>152</v>
      </c>
      <c r="I12" s="50">
        <v>140</v>
      </c>
      <c r="J12" s="133">
        <v>127</v>
      </c>
      <c r="K12" s="130">
        <v>174</v>
      </c>
      <c r="L12" s="50">
        <v>130</v>
      </c>
      <c r="M12" s="50">
        <v>127</v>
      </c>
      <c r="N12" s="50">
        <v>144</v>
      </c>
      <c r="O12" s="50">
        <v>131</v>
      </c>
      <c r="P12" s="50">
        <v>127</v>
      </c>
      <c r="Q12" s="133">
        <v>145</v>
      </c>
      <c r="R12" s="130">
        <v>126</v>
      </c>
      <c r="S12" s="50">
        <v>140</v>
      </c>
      <c r="T12" s="50">
        <v>131</v>
      </c>
      <c r="U12" s="50"/>
      <c r="V12" s="51">
        <v>156</v>
      </c>
      <c r="W12" s="51">
        <v>161</v>
      </c>
      <c r="X12" s="160">
        <v>114</v>
      </c>
      <c r="Y12" s="194">
        <v>167</v>
      </c>
      <c r="Z12" s="51"/>
      <c r="AA12" s="51"/>
      <c r="AB12" s="51"/>
      <c r="AC12" s="51"/>
      <c r="AD12" s="51"/>
      <c r="AE12" s="160"/>
      <c r="AF12" s="53"/>
      <c r="AG12" s="51"/>
      <c r="AH12" s="51">
        <v>173</v>
      </c>
      <c r="AI12" s="51">
        <v>119</v>
      </c>
      <c r="AJ12" s="51">
        <v>137</v>
      </c>
      <c r="AK12" s="51">
        <v>188</v>
      </c>
      <c r="AL12" s="160">
        <v>164</v>
      </c>
      <c r="AM12" s="53"/>
      <c r="AN12" s="51"/>
      <c r="AO12" s="51"/>
      <c r="AP12" s="51"/>
      <c r="AQ12" s="51"/>
      <c r="AR12" s="51"/>
      <c r="AS12" s="160"/>
      <c r="AT12" s="53"/>
      <c r="AU12" s="53"/>
      <c r="AV12" s="53"/>
      <c r="AW12" s="53"/>
      <c r="AX12" s="53"/>
      <c r="AY12" s="51"/>
      <c r="AZ12" s="255"/>
      <c r="BA12" s="53"/>
      <c r="BB12" s="53"/>
      <c r="BC12" s="53"/>
      <c r="BD12" s="53"/>
      <c r="BE12" s="53"/>
      <c r="BF12" s="53"/>
      <c r="BG12" s="160"/>
      <c r="BH12" s="53"/>
      <c r="BI12" s="53"/>
      <c r="BJ12" s="53"/>
      <c r="BK12" s="53"/>
      <c r="BL12" s="53"/>
      <c r="BM12" s="53"/>
      <c r="BN12" s="160"/>
      <c r="BO12" s="53"/>
      <c r="BP12" s="53"/>
      <c r="BQ12" s="53"/>
      <c r="BR12" s="53"/>
      <c r="BS12" s="53"/>
      <c r="BT12" s="53"/>
      <c r="BU12" s="160"/>
      <c r="BV12" s="53"/>
      <c r="BW12" s="53"/>
      <c r="BX12" s="53"/>
      <c r="BY12" s="51"/>
      <c r="BZ12" s="262">
        <f>COUNTA(D12:BY12)</f>
        <v>26</v>
      </c>
      <c r="CA12" s="51">
        <f>SUM(D12:BY12)</f>
        <v>3778</v>
      </c>
      <c r="CB12" s="52">
        <f>CA12/BZ12</f>
        <v>145.30769230769232</v>
      </c>
      <c r="CC12" s="53">
        <f>MAX(D12:BY12)</f>
        <v>188</v>
      </c>
      <c r="CD12" s="54">
        <f>MIN(D12:BY12)</f>
        <v>114</v>
      </c>
    </row>
    <row r="13" spans="1:82" ht="14.25">
      <c r="A13" s="47">
        <v>11</v>
      </c>
      <c r="B13" s="48" t="s">
        <v>183</v>
      </c>
      <c r="C13" s="49" t="s">
        <v>8</v>
      </c>
      <c r="D13" s="50"/>
      <c r="E13" s="50"/>
      <c r="F13" s="50">
        <v>150</v>
      </c>
      <c r="G13" s="50">
        <v>144</v>
      </c>
      <c r="H13" s="50">
        <v>170</v>
      </c>
      <c r="I13" s="50">
        <v>128</v>
      </c>
      <c r="J13" s="133">
        <v>144</v>
      </c>
      <c r="K13" s="130">
        <v>125</v>
      </c>
      <c r="L13" s="50">
        <v>155</v>
      </c>
      <c r="M13" s="50">
        <v>160</v>
      </c>
      <c r="N13" s="50">
        <v>113</v>
      </c>
      <c r="O13" s="50">
        <v>153</v>
      </c>
      <c r="P13" s="50">
        <v>133</v>
      </c>
      <c r="Q13" s="133">
        <v>154</v>
      </c>
      <c r="R13" s="130">
        <v>154</v>
      </c>
      <c r="S13" s="50">
        <v>107</v>
      </c>
      <c r="T13" s="118"/>
      <c r="U13" s="50">
        <v>137</v>
      </c>
      <c r="V13" s="119">
        <v>162</v>
      </c>
      <c r="W13" s="119"/>
      <c r="X13" s="172">
        <v>131</v>
      </c>
      <c r="Y13" s="170">
        <v>125</v>
      </c>
      <c r="Z13" s="119"/>
      <c r="AA13" s="120"/>
      <c r="AB13" s="51">
        <v>161</v>
      </c>
      <c r="AC13" s="120">
        <v>124</v>
      </c>
      <c r="AD13" s="120"/>
      <c r="AE13" s="193"/>
      <c r="AF13" s="192" t="s">
        <v>269</v>
      </c>
      <c r="AG13" s="120">
        <v>137</v>
      </c>
      <c r="AH13" s="120">
        <v>142</v>
      </c>
      <c r="AI13" s="120">
        <v>159</v>
      </c>
      <c r="AJ13" s="120">
        <v>133</v>
      </c>
      <c r="AK13" s="120">
        <v>132</v>
      </c>
      <c r="AL13" s="193"/>
      <c r="AM13" s="192">
        <v>164</v>
      </c>
      <c r="AN13" s="120"/>
      <c r="AO13" s="120">
        <v>160</v>
      </c>
      <c r="AP13" s="120">
        <v>126</v>
      </c>
      <c r="AQ13" s="120"/>
      <c r="AR13" s="120">
        <v>149</v>
      </c>
      <c r="AS13" s="193"/>
      <c r="AT13" s="192"/>
      <c r="AU13" s="192">
        <v>142</v>
      </c>
      <c r="AV13" s="192">
        <v>169</v>
      </c>
      <c r="AW13" s="192">
        <v>127</v>
      </c>
      <c r="AX13" s="192"/>
      <c r="AY13" s="120"/>
      <c r="AZ13" s="256"/>
      <c r="BA13" s="192"/>
      <c r="BB13" s="192"/>
      <c r="BC13" s="192"/>
      <c r="BD13" s="192"/>
      <c r="BE13" s="192">
        <v>135</v>
      </c>
      <c r="BF13" s="192">
        <v>190</v>
      </c>
      <c r="BG13" s="193">
        <v>157</v>
      </c>
      <c r="BH13" s="192"/>
      <c r="BI13" s="192"/>
      <c r="BJ13" s="192"/>
      <c r="BK13" s="192">
        <v>156</v>
      </c>
      <c r="BL13" s="192">
        <v>154</v>
      </c>
      <c r="BM13" s="192"/>
      <c r="BN13" s="193">
        <v>147</v>
      </c>
      <c r="BO13" s="192">
        <v>162</v>
      </c>
      <c r="BP13" s="192">
        <v>127</v>
      </c>
      <c r="BQ13" s="192">
        <v>146</v>
      </c>
      <c r="BR13" s="192">
        <v>130</v>
      </c>
      <c r="BS13" s="192"/>
      <c r="BT13" s="192"/>
      <c r="BU13" s="193">
        <v>131</v>
      </c>
      <c r="BV13" s="192"/>
      <c r="BW13" s="192"/>
      <c r="BX13" s="192"/>
      <c r="BY13" s="119"/>
      <c r="BZ13" s="79">
        <f>COUNTA(D13:BY13)-1</f>
        <v>43</v>
      </c>
      <c r="CA13" s="51">
        <f>SUM(D13:BY13)</f>
        <v>6205</v>
      </c>
      <c r="CB13" s="52">
        <f>CA13/BZ13</f>
        <v>144.30232558139534</v>
      </c>
      <c r="CC13" s="53">
        <f>MAX(D13:BY13)</f>
        <v>190</v>
      </c>
      <c r="CD13" s="54">
        <f>MIN(D13:BY13)</f>
        <v>107</v>
      </c>
    </row>
    <row r="14" spans="1:82" ht="14.25">
      <c r="A14" s="47">
        <v>12</v>
      </c>
      <c r="B14" s="48" t="s">
        <v>50</v>
      </c>
      <c r="C14" s="49" t="s">
        <v>8</v>
      </c>
      <c r="D14" s="50">
        <v>142</v>
      </c>
      <c r="E14" s="50">
        <v>114</v>
      </c>
      <c r="F14" s="50">
        <v>128</v>
      </c>
      <c r="G14" s="50">
        <v>166</v>
      </c>
      <c r="H14" s="50">
        <v>145</v>
      </c>
      <c r="I14" s="50">
        <v>104</v>
      </c>
      <c r="J14" s="133">
        <v>140</v>
      </c>
      <c r="K14" s="130">
        <v>180</v>
      </c>
      <c r="L14" s="50">
        <v>143</v>
      </c>
      <c r="M14" s="50">
        <v>145</v>
      </c>
      <c r="N14" s="50">
        <v>140</v>
      </c>
      <c r="O14" s="50">
        <v>103</v>
      </c>
      <c r="P14" s="50">
        <v>117</v>
      </c>
      <c r="Q14" s="133">
        <v>137</v>
      </c>
      <c r="R14" s="130">
        <v>120</v>
      </c>
      <c r="S14" s="50"/>
      <c r="T14" s="50">
        <v>129</v>
      </c>
      <c r="U14" s="50">
        <v>138</v>
      </c>
      <c r="V14" s="51">
        <v>172</v>
      </c>
      <c r="W14" s="51">
        <v>123</v>
      </c>
      <c r="X14" s="160"/>
      <c r="Y14" s="53">
        <v>120</v>
      </c>
      <c r="Z14" s="51">
        <v>145</v>
      </c>
      <c r="AA14" s="51">
        <v>156</v>
      </c>
      <c r="AB14" s="51">
        <v>113</v>
      </c>
      <c r="AC14" s="51">
        <v>158</v>
      </c>
      <c r="AD14" s="51">
        <v>156</v>
      </c>
      <c r="AE14" s="160">
        <v>139</v>
      </c>
      <c r="AF14" s="53"/>
      <c r="AG14" s="51"/>
      <c r="AH14" s="51">
        <v>137</v>
      </c>
      <c r="AI14" s="51">
        <v>109</v>
      </c>
      <c r="AJ14" s="51">
        <v>128</v>
      </c>
      <c r="AK14" s="51">
        <v>157</v>
      </c>
      <c r="AL14" s="160">
        <v>138</v>
      </c>
      <c r="AM14" s="53">
        <v>142</v>
      </c>
      <c r="AN14" s="51">
        <v>144</v>
      </c>
      <c r="AO14" s="51">
        <v>138</v>
      </c>
      <c r="AP14" s="51"/>
      <c r="AQ14" s="51">
        <v>164</v>
      </c>
      <c r="AR14" s="51"/>
      <c r="AS14" s="160">
        <v>133</v>
      </c>
      <c r="AT14" s="53">
        <v>146</v>
      </c>
      <c r="AU14" s="53">
        <v>150</v>
      </c>
      <c r="AV14" s="53">
        <v>122</v>
      </c>
      <c r="AW14" s="53">
        <v>135</v>
      </c>
      <c r="AX14" s="259">
        <v>187</v>
      </c>
      <c r="AY14" s="51"/>
      <c r="AZ14" s="255">
        <v>143</v>
      </c>
      <c r="BA14" s="53">
        <v>139</v>
      </c>
      <c r="BB14" s="53">
        <v>136</v>
      </c>
      <c r="BC14" s="53">
        <v>151</v>
      </c>
      <c r="BD14" s="53">
        <v>123</v>
      </c>
      <c r="BE14" s="53">
        <v>141</v>
      </c>
      <c r="BF14" s="53">
        <v>169</v>
      </c>
      <c r="BG14" s="160">
        <v>153</v>
      </c>
      <c r="BH14" s="53">
        <v>177</v>
      </c>
      <c r="BI14" s="53">
        <v>135</v>
      </c>
      <c r="BJ14" s="53">
        <v>142</v>
      </c>
      <c r="BK14" s="53">
        <v>182</v>
      </c>
      <c r="BL14" s="53">
        <v>167</v>
      </c>
      <c r="BM14" s="53">
        <v>145</v>
      </c>
      <c r="BN14" s="160"/>
      <c r="BO14" s="53">
        <v>138</v>
      </c>
      <c r="BP14" s="53"/>
      <c r="BQ14" s="53">
        <v>108</v>
      </c>
      <c r="BR14" s="53">
        <v>159</v>
      </c>
      <c r="BS14" s="53">
        <v>147</v>
      </c>
      <c r="BT14" s="53">
        <v>126</v>
      </c>
      <c r="BU14" s="160"/>
      <c r="BV14" s="53">
        <v>165</v>
      </c>
      <c r="BW14" s="53"/>
      <c r="BX14" s="53"/>
      <c r="BY14" s="51"/>
      <c r="BZ14" s="79">
        <f>COUNTA(D14:BY14)</f>
        <v>61</v>
      </c>
      <c r="CA14" s="51">
        <f>SUM(D14:BY14)</f>
        <v>8649</v>
      </c>
      <c r="CB14" s="52">
        <f>CA14/BZ14</f>
        <v>141.78688524590163</v>
      </c>
      <c r="CC14" s="53">
        <f>MAX(D14:BY14)</f>
        <v>187</v>
      </c>
      <c r="CD14" s="54">
        <f>MIN(D14:BY14)</f>
        <v>103</v>
      </c>
    </row>
    <row r="15" spans="1:82" ht="13.5" customHeight="1">
      <c r="A15" s="47">
        <v>13</v>
      </c>
      <c r="B15" s="59" t="s">
        <v>137</v>
      </c>
      <c r="C15" s="56" t="s">
        <v>8</v>
      </c>
      <c r="D15" s="57">
        <v>144</v>
      </c>
      <c r="E15" s="57">
        <v>137</v>
      </c>
      <c r="F15" s="57"/>
      <c r="G15" s="57"/>
      <c r="H15" s="57"/>
      <c r="I15" s="57"/>
      <c r="J15" s="132"/>
      <c r="K15" s="129"/>
      <c r="L15" s="57"/>
      <c r="M15" s="57"/>
      <c r="N15" s="57"/>
      <c r="O15" s="57"/>
      <c r="P15" s="57"/>
      <c r="Q15" s="132"/>
      <c r="R15" s="129"/>
      <c r="S15" s="57"/>
      <c r="T15" s="57"/>
      <c r="U15" s="57"/>
      <c r="V15" s="58"/>
      <c r="W15" s="58"/>
      <c r="X15" s="134"/>
      <c r="Y15" s="124"/>
      <c r="Z15" s="58"/>
      <c r="AA15" s="58"/>
      <c r="AB15" s="58"/>
      <c r="AC15" s="58"/>
      <c r="AD15" s="58"/>
      <c r="AE15" s="134"/>
      <c r="AF15" s="124"/>
      <c r="AG15" s="58"/>
      <c r="AH15" s="58"/>
      <c r="AI15" s="58"/>
      <c r="AJ15" s="58"/>
      <c r="AK15" s="58"/>
      <c r="AL15" s="134"/>
      <c r="AM15" s="124"/>
      <c r="AN15" s="58"/>
      <c r="AO15" s="58"/>
      <c r="AP15" s="58"/>
      <c r="AQ15" s="58"/>
      <c r="AR15" s="58"/>
      <c r="AS15" s="134"/>
      <c r="AT15" s="124"/>
      <c r="AU15" s="124"/>
      <c r="AV15" s="124"/>
      <c r="AW15" s="124"/>
      <c r="AX15" s="124"/>
      <c r="AY15" s="58"/>
      <c r="AZ15" s="257"/>
      <c r="BA15" s="124"/>
      <c r="BB15" s="124"/>
      <c r="BC15" s="124"/>
      <c r="BD15" s="124"/>
      <c r="BE15" s="124"/>
      <c r="BF15" s="124"/>
      <c r="BG15" s="134"/>
      <c r="BH15" s="124"/>
      <c r="BI15" s="124"/>
      <c r="BJ15" s="124"/>
      <c r="BK15" s="124"/>
      <c r="BL15" s="124"/>
      <c r="BM15" s="124"/>
      <c r="BN15" s="134"/>
      <c r="BO15" s="124"/>
      <c r="BP15" s="124"/>
      <c r="BQ15" s="124"/>
      <c r="BR15" s="124"/>
      <c r="BS15" s="124"/>
      <c r="BT15" s="124"/>
      <c r="BU15" s="134"/>
      <c r="BV15" s="124"/>
      <c r="BW15" s="124"/>
      <c r="BX15" s="124"/>
      <c r="BY15" s="58"/>
      <c r="BZ15" s="262">
        <f>COUNTA(D15:BY15)</f>
        <v>2</v>
      </c>
      <c r="CA15" s="51">
        <f>SUM(D15:BY15)</f>
        <v>281</v>
      </c>
      <c r="CB15" s="52">
        <f>CA15/BZ15</f>
        <v>140.5</v>
      </c>
      <c r="CC15" s="53">
        <f>MAX(D15:BY15)</f>
        <v>144</v>
      </c>
      <c r="CD15" s="54">
        <f>MIN(D15:BY15)</f>
        <v>137</v>
      </c>
    </row>
    <row r="16" spans="1:82" ht="14.25">
      <c r="A16" s="47">
        <v>14</v>
      </c>
      <c r="B16" s="59" t="s">
        <v>182</v>
      </c>
      <c r="C16" s="49" t="s">
        <v>88</v>
      </c>
      <c r="D16" s="57">
        <v>168</v>
      </c>
      <c r="E16" s="57">
        <v>109</v>
      </c>
      <c r="F16" s="57">
        <v>125</v>
      </c>
      <c r="G16" s="57">
        <v>105</v>
      </c>
      <c r="H16" s="57">
        <v>118</v>
      </c>
      <c r="I16" s="57">
        <v>116</v>
      </c>
      <c r="J16" s="132">
        <v>151</v>
      </c>
      <c r="K16" s="129">
        <v>106</v>
      </c>
      <c r="L16" s="57"/>
      <c r="M16" s="57">
        <v>144</v>
      </c>
      <c r="N16" s="57">
        <v>155</v>
      </c>
      <c r="O16" s="57">
        <v>142</v>
      </c>
      <c r="P16" s="57">
        <v>159</v>
      </c>
      <c r="Q16" s="132">
        <v>128</v>
      </c>
      <c r="R16" s="129">
        <v>137</v>
      </c>
      <c r="S16" s="57">
        <v>144</v>
      </c>
      <c r="T16" s="57"/>
      <c r="U16" s="57">
        <v>124</v>
      </c>
      <c r="V16" s="58">
        <v>147</v>
      </c>
      <c r="W16" s="58">
        <v>136</v>
      </c>
      <c r="X16" s="134">
        <v>137</v>
      </c>
      <c r="Y16" s="124">
        <v>153</v>
      </c>
      <c r="Z16" s="58">
        <v>133</v>
      </c>
      <c r="AA16" s="58">
        <v>131</v>
      </c>
      <c r="AB16" s="58"/>
      <c r="AC16" s="58"/>
      <c r="AD16" s="58"/>
      <c r="AE16" s="134">
        <v>128</v>
      </c>
      <c r="AF16" s="124">
        <v>105</v>
      </c>
      <c r="AG16" s="58">
        <v>84</v>
      </c>
      <c r="AH16" s="58">
        <v>164</v>
      </c>
      <c r="AI16" s="58">
        <v>112</v>
      </c>
      <c r="AJ16" s="58">
        <v>153</v>
      </c>
      <c r="AK16" s="58">
        <v>140</v>
      </c>
      <c r="AL16" s="134">
        <v>148</v>
      </c>
      <c r="AM16" s="124">
        <v>160</v>
      </c>
      <c r="AN16" s="58">
        <v>168</v>
      </c>
      <c r="AO16" s="58">
        <v>161</v>
      </c>
      <c r="AP16" s="58">
        <v>138</v>
      </c>
      <c r="AQ16" s="58">
        <v>134</v>
      </c>
      <c r="AR16" s="58">
        <v>132</v>
      </c>
      <c r="AS16" s="134">
        <v>121</v>
      </c>
      <c r="AT16" s="124">
        <v>108</v>
      </c>
      <c r="AU16" s="124">
        <v>150</v>
      </c>
      <c r="AV16" s="124">
        <v>161</v>
      </c>
      <c r="AW16" s="124">
        <v>137</v>
      </c>
      <c r="AX16" s="124">
        <v>120</v>
      </c>
      <c r="AY16" s="58">
        <v>106</v>
      </c>
      <c r="AZ16" s="257">
        <v>140</v>
      </c>
      <c r="BA16" s="124">
        <v>139</v>
      </c>
      <c r="BB16" s="124">
        <v>170</v>
      </c>
      <c r="BC16" s="124"/>
      <c r="BD16" s="124">
        <v>149</v>
      </c>
      <c r="BE16" s="124">
        <v>178</v>
      </c>
      <c r="BF16" s="124">
        <v>170</v>
      </c>
      <c r="BG16" s="134">
        <v>164</v>
      </c>
      <c r="BH16" s="124">
        <v>127</v>
      </c>
      <c r="BI16" s="124">
        <v>176</v>
      </c>
      <c r="BJ16" s="124">
        <v>148</v>
      </c>
      <c r="BK16" s="124">
        <v>123</v>
      </c>
      <c r="BL16" s="124">
        <v>158</v>
      </c>
      <c r="BM16" s="124">
        <v>177</v>
      </c>
      <c r="BN16" s="134">
        <v>170</v>
      </c>
      <c r="BO16" s="124">
        <v>140</v>
      </c>
      <c r="BP16" s="124">
        <v>155</v>
      </c>
      <c r="BQ16" s="124">
        <v>141</v>
      </c>
      <c r="BR16" s="124">
        <v>162</v>
      </c>
      <c r="BS16" s="124">
        <v>115</v>
      </c>
      <c r="BT16" s="124">
        <v>152</v>
      </c>
      <c r="BU16" s="134">
        <v>140</v>
      </c>
      <c r="BV16" s="124">
        <v>135</v>
      </c>
      <c r="BW16" s="124"/>
      <c r="BX16" s="124"/>
      <c r="BY16" s="58"/>
      <c r="BZ16" s="79">
        <f>COUNTA(D16:BY16)</f>
        <v>65</v>
      </c>
      <c r="CA16" s="51">
        <f>SUM(D16:BY16)</f>
        <v>9127</v>
      </c>
      <c r="CB16" s="52">
        <f>CA16/BZ16</f>
        <v>140.41538461538462</v>
      </c>
      <c r="CC16" s="53">
        <f>MAX(D16:BY16)</f>
        <v>178</v>
      </c>
      <c r="CD16" s="54">
        <f>MIN(D16:BY16)</f>
        <v>84</v>
      </c>
    </row>
    <row r="17" spans="1:83" ht="14.25">
      <c r="A17" s="47">
        <v>15</v>
      </c>
      <c r="B17" s="59" t="s">
        <v>49</v>
      </c>
      <c r="C17" s="56" t="s">
        <v>57</v>
      </c>
      <c r="D17" s="57">
        <v>125</v>
      </c>
      <c r="E17" s="57"/>
      <c r="F17" s="57">
        <v>158</v>
      </c>
      <c r="G17" s="57">
        <v>146</v>
      </c>
      <c r="H17" s="57"/>
      <c r="I17" s="57">
        <v>123</v>
      </c>
      <c r="J17" s="132"/>
      <c r="K17" s="129">
        <v>137</v>
      </c>
      <c r="L17" s="57"/>
      <c r="M17" s="57">
        <v>171</v>
      </c>
      <c r="N17" s="57">
        <v>156</v>
      </c>
      <c r="O17" s="57">
        <v>151</v>
      </c>
      <c r="P17" s="57">
        <v>165</v>
      </c>
      <c r="Q17" s="132"/>
      <c r="R17" s="129"/>
      <c r="S17" s="57">
        <v>124</v>
      </c>
      <c r="T17" s="57"/>
      <c r="U17" s="57">
        <v>120</v>
      </c>
      <c r="V17" s="58">
        <v>134</v>
      </c>
      <c r="W17" s="58"/>
      <c r="X17" s="134">
        <v>155</v>
      </c>
      <c r="Y17" s="124"/>
      <c r="Z17" s="58">
        <v>113</v>
      </c>
      <c r="AA17" s="58">
        <v>130</v>
      </c>
      <c r="AB17" s="58">
        <v>139</v>
      </c>
      <c r="AC17" s="58"/>
      <c r="AD17" s="58"/>
      <c r="AE17" s="134">
        <v>136</v>
      </c>
      <c r="AF17" s="124">
        <v>132</v>
      </c>
      <c r="AG17" s="58">
        <v>150</v>
      </c>
      <c r="AH17" s="58">
        <v>143</v>
      </c>
      <c r="AI17" s="58"/>
      <c r="AJ17" s="58">
        <v>108</v>
      </c>
      <c r="AK17" s="58"/>
      <c r="AL17" s="134">
        <v>138</v>
      </c>
      <c r="AM17" s="124">
        <v>118</v>
      </c>
      <c r="AN17" s="58">
        <v>127</v>
      </c>
      <c r="AO17" s="58"/>
      <c r="AP17" s="58"/>
      <c r="AQ17" s="58">
        <v>161</v>
      </c>
      <c r="AR17" s="58">
        <v>79</v>
      </c>
      <c r="AS17" s="134">
        <v>166</v>
      </c>
      <c r="AT17" s="124">
        <v>149</v>
      </c>
      <c r="AU17" s="124"/>
      <c r="AV17" s="124">
        <v>147</v>
      </c>
      <c r="AW17" s="124">
        <v>108</v>
      </c>
      <c r="AX17" s="124"/>
      <c r="AY17" s="58">
        <v>129</v>
      </c>
      <c r="AZ17" s="257">
        <v>131</v>
      </c>
      <c r="BA17" s="124"/>
      <c r="BB17" s="124">
        <v>121</v>
      </c>
      <c r="BC17" s="124"/>
      <c r="BD17" s="124">
        <v>144</v>
      </c>
      <c r="BE17" s="124">
        <v>164</v>
      </c>
      <c r="BF17" s="124"/>
      <c r="BG17" s="134">
        <v>138</v>
      </c>
      <c r="BH17" s="124">
        <v>137</v>
      </c>
      <c r="BI17" s="124"/>
      <c r="BJ17" s="124">
        <v>163</v>
      </c>
      <c r="BK17" s="124"/>
      <c r="BL17" s="124"/>
      <c r="BM17" s="124">
        <v>109</v>
      </c>
      <c r="BN17" s="134">
        <v>151</v>
      </c>
      <c r="BO17" s="124">
        <v>143</v>
      </c>
      <c r="BP17" s="124">
        <v>121</v>
      </c>
      <c r="BQ17" s="124"/>
      <c r="BR17" s="124"/>
      <c r="BS17" s="124">
        <v>170</v>
      </c>
      <c r="BT17" s="124">
        <v>119</v>
      </c>
      <c r="BU17" s="134"/>
      <c r="BV17" s="124"/>
      <c r="BW17" s="124"/>
      <c r="BX17" s="124"/>
      <c r="BY17" s="58"/>
      <c r="BZ17" s="79">
        <f>COUNTA(D17:BY17)</f>
        <v>44</v>
      </c>
      <c r="CA17" s="51">
        <f>SUM(D17:BY17)</f>
        <v>6049</v>
      </c>
      <c r="CB17" s="52">
        <f>CA17/BZ17</f>
        <v>137.47727272727272</v>
      </c>
      <c r="CC17" s="53">
        <f>MAX(D17:BY17)</f>
        <v>171</v>
      </c>
      <c r="CD17" s="54">
        <f>MIN(D17:BY17)</f>
        <v>79</v>
      </c>
    </row>
    <row r="18" spans="1:83" ht="14.25">
      <c r="A18" s="47">
        <v>16</v>
      </c>
      <c r="B18" s="55" t="s">
        <v>145</v>
      </c>
      <c r="C18" s="56" t="s">
        <v>61</v>
      </c>
      <c r="D18" s="50">
        <v>160</v>
      </c>
      <c r="E18" s="50">
        <v>128</v>
      </c>
      <c r="F18" s="50">
        <v>100</v>
      </c>
      <c r="G18" s="50">
        <v>121</v>
      </c>
      <c r="H18" s="50">
        <v>131</v>
      </c>
      <c r="I18" s="50">
        <v>156</v>
      </c>
      <c r="J18" s="133">
        <v>105</v>
      </c>
      <c r="K18" s="130"/>
      <c r="L18" s="50">
        <v>125</v>
      </c>
      <c r="M18" s="50"/>
      <c r="N18" s="50">
        <v>115</v>
      </c>
      <c r="O18" s="50">
        <v>128</v>
      </c>
      <c r="P18" s="50"/>
      <c r="Q18" s="133">
        <v>155</v>
      </c>
      <c r="R18" s="130">
        <v>146</v>
      </c>
      <c r="S18" s="50">
        <v>134</v>
      </c>
      <c r="T18" s="50">
        <v>113</v>
      </c>
      <c r="U18" s="50">
        <v>164</v>
      </c>
      <c r="V18" s="51">
        <v>177</v>
      </c>
      <c r="W18" s="51">
        <v>132</v>
      </c>
      <c r="X18" s="160">
        <v>176</v>
      </c>
      <c r="Y18" s="53">
        <v>138</v>
      </c>
      <c r="Z18" s="51">
        <v>117</v>
      </c>
      <c r="AA18" s="51">
        <v>174</v>
      </c>
      <c r="AB18" s="51">
        <v>120</v>
      </c>
      <c r="AC18" s="51">
        <v>116</v>
      </c>
      <c r="AD18" s="51">
        <v>144</v>
      </c>
      <c r="AE18" s="160">
        <v>123</v>
      </c>
      <c r="AF18" s="53">
        <v>105</v>
      </c>
      <c r="AG18" s="51">
        <v>151</v>
      </c>
      <c r="AH18" s="51">
        <v>128</v>
      </c>
      <c r="AI18" s="51">
        <v>124</v>
      </c>
      <c r="AJ18" s="51">
        <v>142</v>
      </c>
      <c r="AK18" s="51">
        <v>130</v>
      </c>
      <c r="AL18" s="160">
        <v>157</v>
      </c>
      <c r="AM18" s="53">
        <v>171</v>
      </c>
      <c r="AN18" s="51">
        <v>133</v>
      </c>
      <c r="AO18" s="51"/>
      <c r="AP18" s="51">
        <v>125</v>
      </c>
      <c r="AQ18" s="51">
        <v>191</v>
      </c>
      <c r="AR18" s="51">
        <v>154</v>
      </c>
      <c r="AS18" s="160">
        <v>128</v>
      </c>
      <c r="AT18" s="53">
        <v>156</v>
      </c>
      <c r="AU18" s="53">
        <v>124</v>
      </c>
      <c r="AV18" s="53">
        <v>126</v>
      </c>
      <c r="AW18" s="53">
        <v>140</v>
      </c>
      <c r="AX18" s="53">
        <v>133</v>
      </c>
      <c r="AY18" s="51">
        <v>134</v>
      </c>
      <c r="AZ18" s="255">
        <v>114</v>
      </c>
      <c r="BA18" s="53">
        <v>113</v>
      </c>
      <c r="BB18" s="53">
        <v>120</v>
      </c>
      <c r="BC18" s="53">
        <v>147</v>
      </c>
      <c r="BD18" s="53">
        <v>154</v>
      </c>
      <c r="BE18" s="53">
        <v>132</v>
      </c>
      <c r="BF18" s="53">
        <v>144</v>
      </c>
      <c r="BG18" s="160">
        <v>138</v>
      </c>
      <c r="BH18" s="53">
        <v>99</v>
      </c>
      <c r="BI18" s="53">
        <v>121</v>
      </c>
      <c r="BJ18" s="259">
        <v>192</v>
      </c>
      <c r="BK18" s="53">
        <v>164</v>
      </c>
      <c r="BL18" s="53">
        <v>145</v>
      </c>
      <c r="BM18" s="53">
        <v>121</v>
      </c>
      <c r="BN18" s="160">
        <v>99</v>
      </c>
      <c r="BO18" s="53">
        <v>120</v>
      </c>
      <c r="BP18" s="259">
        <v>180</v>
      </c>
      <c r="BQ18" s="53">
        <v>137</v>
      </c>
      <c r="BR18" s="53">
        <v>164</v>
      </c>
      <c r="BS18" s="53">
        <v>110</v>
      </c>
      <c r="BT18" s="53">
        <v>102</v>
      </c>
      <c r="BU18" s="160">
        <v>169</v>
      </c>
      <c r="BV18" s="53">
        <v>112</v>
      </c>
      <c r="BW18" s="53">
        <v>176</v>
      </c>
      <c r="BX18" s="53"/>
      <c r="BY18" s="51"/>
      <c r="BZ18" s="79">
        <f>COUNTA(D18:BY18)</f>
        <v>68</v>
      </c>
      <c r="CA18" s="51">
        <f>SUM(D18:BY18)</f>
        <v>9323</v>
      </c>
      <c r="CB18" s="52">
        <f>CA18/BZ18</f>
        <v>137.10294117647058</v>
      </c>
      <c r="CC18" s="53">
        <f>MAX(D18:BY18)</f>
        <v>192</v>
      </c>
      <c r="CD18" s="54">
        <f>MIN(D18:BY18)</f>
        <v>99</v>
      </c>
    </row>
    <row r="19" spans="1:83" ht="14.25">
      <c r="A19" s="47">
        <v>17</v>
      </c>
      <c r="B19" s="48" t="s">
        <v>329</v>
      </c>
      <c r="C19" s="56" t="s">
        <v>65</v>
      </c>
      <c r="D19" s="50"/>
      <c r="E19" s="50"/>
      <c r="F19" s="50"/>
      <c r="G19" s="50"/>
      <c r="H19" s="50"/>
      <c r="I19" s="50"/>
      <c r="J19" s="133"/>
      <c r="K19" s="130"/>
      <c r="L19" s="50"/>
      <c r="M19" s="50"/>
      <c r="N19" s="50"/>
      <c r="O19" s="50"/>
      <c r="P19" s="50"/>
      <c r="Q19" s="133"/>
      <c r="R19" s="130"/>
      <c r="S19" s="50"/>
      <c r="T19" s="50"/>
      <c r="U19" s="50"/>
      <c r="V19" s="51"/>
      <c r="W19" s="51"/>
      <c r="X19" s="160"/>
      <c r="Y19" s="53"/>
      <c r="Z19" s="51"/>
      <c r="AA19" s="51"/>
      <c r="AB19" s="51"/>
      <c r="AC19" s="51"/>
      <c r="AD19" s="51"/>
      <c r="AE19" s="160"/>
      <c r="AF19" s="53"/>
      <c r="AG19" s="51"/>
      <c r="AH19" s="51"/>
      <c r="AI19" s="51"/>
      <c r="AJ19" s="51"/>
      <c r="AK19" s="51"/>
      <c r="AL19" s="160"/>
      <c r="AM19" s="53">
        <v>137</v>
      </c>
      <c r="AN19" s="51">
        <v>120</v>
      </c>
      <c r="AO19" s="51">
        <v>110</v>
      </c>
      <c r="AP19" s="51">
        <v>153</v>
      </c>
      <c r="AQ19" s="51">
        <v>132</v>
      </c>
      <c r="AR19" s="51">
        <v>152</v>
      </c>
      <c r="AS19" s="160">
        <v>133</v>
      </c>
      <c r="AT19" s="53"/>
      <c r="AU19" s="53"/>
      <c r="AV19" s="53"/>
      <c r="AW19" s="53"/>
      <c r="AX19" s="53"/>
      <c r="AY19" s="51"/>
      <c r="AZ19" s="255"/>
      <c r="BA19" s="53"/>
      <c r="BB19" s="53"/>
      <c r="BC19" s="53"/>
      <c r="BD19" s="53"/>
      <c r="BE19" s="53">
        <v>156</v>
      </c>
      <c r="BF19" s="53">
        <v>106</v>
      </c>
      <c r="BG19" s="160">
        <v>116</v>
      </c>
      <c r="BH19" s="53">
        <v>138</v>
      </c>
      <c r="BI19" s="53">
        <v>142</v>
      </c>
      <c r="BJ19" s="53">
        <v>144</v>
      </c>
      <c r="BK19" s="53"/>
      <c r="BL19" s="53"/>
      <c r="BM19" s="53"/>
      <c r="BN19" s="160"/>
      <c r="BO19" s="53"/>
      <c r="BP19" s="53"/>
      <c r="BQ19" s="53">
        <v>147</v>
      </c>
      <c r="BR19" s="53">
        <v>153</v>
      </c>
      <c r="BS19" s="53"/>
      <c r="BT19" s="53"/>
      <c r="BU19" s="160"/>
      <c r="BV19" s="53"/>
      <c r="BW19" s="53"/>
      <c r="BX19" s="53"/>
      <c r="BY19" s="51"/>
      <c r="BZ19" s="262">
        <f>COUNTA(D19:BY19)</f>
        <v>15</v>
      </c>
      <c r="CA19" s="51">
        <f>SUM(D19:BY19)</f>
        <v>2039</v>
      </c>
      <c r="CB19" s="52">
        <f>CA19/BZ19</f>
        <v>135.93333333333334</v>
      </c>
      <c r="CC19" s="53">
        <f>MAX(D19:BY19)</f>
        <v>156</v>
      </c>
      <c r="CD19" s="54">
        <f>MIN(D19:BY19)</f>
        <v>106</v>
      </c>
    </row>
    <row r="20" spans="1:83" ht="14.25">
      <c r="A20" s="47">
        <v>18</v>
      </c>
      <c r="B20" s="48" t="s">
        <v>66</v>
      </c>
      <c r="C20" s="56" t="s">
        <v>6</v>
      </c>
      <c r="D20" s="50"/>
      <c r="E20" s="50"/>
      <c r="F20" s="50"/>
      <c r="G20" s="50">
        <v>112</v>
      </c>
      <c r="H20" s="50">
        <v>146</v>
      </c>
      <c r="I20" s="50">
        <v>134</v>
      </c>
      <c r="J20" s="133"/>
      <c r="K20" s="130"/>
      <c r="L20" s="50">
        <v>167</v>
      </c>
      <c r="M20" s="50">
        <v>100</v>
      </c>
      <c r="N20" s="50">
        <v>133</v>
      </c>
      <c r="O20" s="50"/>
      <c r="P20" s="50"/>
      <c r="Q20" s="133">
        <v>137</v>
      </c>
      <c r="R20" s="130">
        <v>104</v>
      </c>
      <c r="S20" s="50">
        <v>134</v>
      </c>
      <c r="T20" s="50">
        <v>148</v>
      </c>
      <c r="U20" s="50"/>
      <c r="V20" s="51"/>
      <c r="W20" s="51"/>
      <c r="X20" s="160"/>
      <c r="Y20" s="53">
        <v>139</v>
      </c>
      <c r="Z20" s="51">
        <v>124</v>
      </c>
      <c r="AA20" s="51">
        <v>132</v>
      </c>
      <c r="AB20" s="51"/>
      <c r="AC20" s="51"/>
      <c r="AD20" s="51">
        <v>119</v>
      </c>
      <c r="AE20" s="160">
        <v>158</v>
      </c>
      <c r="AF20" s="53">
        <v>140</v>
      </c>
      <c r="AG20" s="51">
        <v>115</v>
      </c>
      <c r="AH20" s="51">
        <v>124</v>
      </c>
      <c r="AI20" s="51">
        <v>155</v>
      </c>
      <c r="AJ20" s="51">
        <v>133</v>
      </c>
      <c r="AK20" s="51">
        <v>125</v>
      </c>
      <c r="AL20" s="160">
        <v>151</v>
      </c>
      <c r="AM20" s="53"/>
      <c r="AN20" s="51"/>
      <c r="AO20" s="51">
        <v>137</v>
      </c>
      <c r="AP20" s="51">
        <v>134</v>
      </c>
      <c r="AQ20" s="51">
        <v>188</v>
      </c>
      <c r="AR20" s="51">
        <v>114</v>
      </c>
      <c r="AS20" s="160"/>
      <c r="AT20" s="53"/>
      <c r="AU20" s="53"/>
      <c r="AV20" s="53">
        <v>141</v>
      </c>
      <c r="AW20" s="53">
        <v>136</v>
      </c>
      <c r="AX20" s="53">
        <v>125</v>
      </c>
      <c r="AY20" s="51"/>
      <c r="AZ20" s="255"/>
      <c r="BA20" s="53">
        <v>130</v>
      </c>
      <c r="BB20" s="53">
        <v>154</v>
      </c>
      <c r="BC20" s="53">
        <v>152</v>
      </c>
      <c r="BD20" s="53">
        <v>125</v>
      </c>
      <c r="BE20" s="53"/>
      <c r="BF20" s="53"/>
      <c r="BG20" s="160">
        <v>129</v>
      </c>
      <c r="BH20" s="53">
        <v>117</v>
      </c>
      <c r="BI20" s="53">
        <v>147</v>
      </c>
      <c r="BJ20" s="53"/>
      <c r="BK20" s="53"/>
      <c r="BL20" s="53"/>
      <c r="BM20" s="53">
        <v>113</v>
      </c>
      <c r="BN20" s="160">
        <v>119</v>
      </c>
      <c r="BO20" s="53">
        <v>156</v>
      </c>
      <c r="BP20" s="53">
        <v>133</v>
      </c>
      <c r="BQ20" s="53"/>
      <c r="BR20" s="53"/>
      <c r="BS20" s="53">
        <v>134</v>
      </c>
      <c r="BT20" s="53">
        <v>168</v>
      </c>
      <c r="BU20" s="160">
        <v>126</v>
      </c>
      <c r="BV20" s="53">
        <v>145</v>
      </c>
      <c r="BW20" s="53"/>
      <c r="BX20" s="53"/>
      <c r="BY20" s="51"/>
      <c r="BZ20" s="79">
        <f>COUNTA(D20:BY20)</f>
        <v>44</v>
      </c>
      <c r="CA20" s="51">
        <f>SUM(D20:BY20)</f>
        <v>5953</v>
      </c>
      <c r="CB20" s="52">
        <f>CA20/BZ20</f>
        <v>135.29545454545453</v>
      </c>
      <c r="CC20" s="53">
        <f>MAX(D20:BY20)</f>
        <v>188</v>
      </c>
      <c r="CD20" s="54">
        <f>MIN(D20:BY20)</f>
        <v>100</v>
      </c>
    </row>
    <row r="21" spans="1:83" ht="14.25">
      <c r="A21" s="47">
        <v>19</v>
      </c>
      <c r="B21" s="48" t="s">
        <v>140</v>
      </c>
      <c r="C21" s="56" t="s">
        <v>57</v>
      </c>
      <c r="D21" s="50">
        <v>123</v>
      </c>
      <c r="E21" s="50">
        <v>122</v>
      </c>
      <c r="F21" s="50"/>
      <c r="G21" s="50"/>
      <c r="H21" s="50">
        <v>141</v>
      </c>
      <c r="I21" s="50"/>
      <c r="J21" s="133">
        <v>158</v>
      </c>
      <c r="K21" s="130">
        <v>139</v>
      </c>
      <c r="L21" s="50"/>
      <c r="M21" s="50">
        <v>167</v>
      </c>
      <c r="N21" s="50"/>
      <c r="O21" s="50">
        <v>134</v>
      </c>
      <c r="P21" s="50"/>
      <c r="Q21" s="133">
        <v>121</v>
      </c>
      <c r="R21" s="130">
        <v>113</v>
      </c>
      <c r="S21" s="50"/>
      <c r="T21" s="50">
        <v>117</v>
      </c>
      <c r="U21" s="50"/>
      <c r="V21" s="51">
        <v>146</v>
      </c>
      <c r="W21" s="51"/>
      <c r="X21" s="160"/>
      <c r="Y21" s="53">
        <v>122</v>
      </c>
      <c r="Z21" s="51">
        <v>133</v>
      </c>
      <c r="AA21" s="51">
        <v>134</v>
      </c>
      <c r="AB21" s="51"/>
      <c r="AC21" s="51">
        <v>185</v>
      </c>
      <c r="AD21" s="51">
        <v>136</v>
      </c>
      <c r="AE21" s="160"/>
      <c r="AF21" s="53">
        <v>132</v>
      </c>
      <c r="AG21" s="51">
        <v>116</v>
      </c>
      <c r="AH21" s="51"/>
      <c r="AI21" s="51">
        <v>158</v>
      </c>
      <c r="AJ21" s="51">
        <v>158</v>
      </c>
      <c r="AK21" s="51">
        <v>142</v>
      </c>
      <c r="AL21" s="160">
        <v>163</v>
      </c>
      <c r="AM21" s="53">
        <v>118</v>
      </c>
      <c r="AN21" s="51"/>
      <c r="AO21" s="51">
        <v>126</v>
      </c>
      <c r="AP21" s="51">
        <v>103</v>
      </c>
      <c r="AQ21" s="51"/>
      <c r="AR21" s="51">
        <v>137</v>
      </c>
      <c r="AS21" s="160"/>
      <c r="AT21" s="53">
        <v>135</v>
      </c>
      <c r="AU21" s="53">
        <v>134</v>
      </c>
      <c r="AV21" s="53"/>
      <c r="AW21" s="53">
        <v>125</v>
      </c>
      <c r="AX21" s="53">
        <v>137</v>
      </c>
      <c r="AY21" s="51">
        <v>125</v>
      </c>
      <c r="AZ21" s="255"/>
      <c r="BA21" s="53">
        <v>109</v>
      </c>
      <c r="BB21" s="53">
        <v>154</v>
      </c>
      <c r="BC21" s="53"/>
      <c r="BD21" s="53">
        <v>106</v>
      </c>
      <c r="BE21" s="53"/>
      <c r="BF21" s="53">
        <v>133</v>
      </c>
      <c r="BG21" s="160">
        <v>116</v>
      </c>
      <c r="BH21" s="53"/>
      <c r="BI21" s="53">
        <v>126</v>
      </c>
      <c r="BJ21" s="53"/>
      <c r="BK21" s="53">
        <v>156</v>
      </c>
      <c r="BL21" s="53">
        <v>181</v>
      </c>
      <c r="BM21" s="53"/>
      <c r="BN21" s="160">
        <v>154</v>
      </c>
      <c r="BO21" s="53"/>
      <c r="BP21" s="53"/>
      <c r="BQ21" s="53">
        <v>125</v>
      </c>
      <c r="BR21" s="53">
        <v>120</v>
      </c>
      <c r="BS21" s="53"/>
      <c r="BT21" s="53">
        <v>134</v>
      </c>
      <c r="BU21" s="160">
        <v>95</v>
      </c>
      <c r="BV21" s="53"/>
      <c r="BW21" s="53"/>
      <c r="BX21" s="53"/>
      <c r="BY21" s="51"/>
      <c r="BZ21" s="79">
        <f>COUNTA(D21:BY21)</f>
        <v>44</v>
      </c>
      <c r="CA21" s="51">
        <f>SUM(D21:BY21)</f>
        <v>5909</v>
      </c>
      <c r="CB21" s="52">
        <f>CA21/BZ21</f>
        <v>134.29545454545453</v>
      </c>
      <c r="CC21" s="53">
        <f>MAX(D21:BY21)</f>
        <v>185</v>
      </c>
      <c r="CD21" s="54">
        <f>MIN(D21:BY21)</f>
        <v>95</v>
      </c>
    </row>
    <row r="22" spans="1:83" ht="14.25">
      <c r="A22" s="47">
        <v>20</v>
      </c>
      <c r="B22" s="48" t="s">
        <v>73</v>
      </c>
      <c r="C22" s="56" t="s">
        <v>68</v>
      </c>
      <c r="D22" s="50">
        <v>132</v>
      </c>
      <c r="E22" s="50">
        <v>120</v>
      </c>
      <c r="F22" s="50"/>
      <c r="G22" s="50"/>
      <c r="H22" s="50"/>
      <c r="I22" s="50"/>
      <c r="J22" s="133"/>
      <c r="K22" s="130"/>
      <c r="L22" s="50"/>
      <c r="M22" s="50"/>
      <c r="N22" s="50"/>
      <c r="O22" s="50">
        <v>108</v>
      </c>
      <c r="P22" s="50"/>
      <c r="Q22" s="133">
        <v>114</v>
      </c>
      <c r="R22" s="130">
        <v>114</v>
      </c>
      <c r="S22" s="50"/>
      <c r="T22" s="50"/>
      <c r="U22" s="50"/>
      <c r="V22" s="51"/>
      <c r="W22" s="51"/>
      <c r="X22" s="160"/>
      <c r="Y22" s="53"/>
      <c r="Z22" s="51"/>
      <c r="AA22" s="51"/>
      <c r="AB22" s="51"/>
      <c r="AC22" s="51">
        <v>116</v>
      </c>
      <c r="AD22" s="51">
        <v>116</v>
      </c>
      <c r="AE22" s="160">
        <v>158</v>
      </c>
      <c r="AF22" s="53">
        <v>159</v>
      </c>
      <c r="AG22" s="51">
        <v>156</v>
      </c>
      <c r="AH22" s="51">
        <v>146</v>
      </c>
      <c r="AI22" s="51">
        <v>134</v>
      </c>
      <c r="AJ22" s="51"/>
      <c r="AK22" s="51"/>
      <c r="AL22" s="160">
        <v>125</v>
      </c>
      <c r="AM22" s="53"/>
      <c r="AN22" s="51"/>
      <c r="AO22" s="51"/>
      <c r="AP22" s="51"/>
      <c r="AQ22" s="51"/>
      <c r="AR22" s="51"/>
      <c r="AS22" s="160"/>
      <c r="AT22" s="53"/>
      <c r="AU22" s="53">
        <v>129</v>
      </c>
      <c r="AV22" s="53">
        <v>134</v>
      </c>
      <c r="AW22" s="53">
        <v>127</v>
      </c>
      <c r="AX22" s="53">
        <v>142</v>
      </c>
      <c r="AY22" s="51"/>
      <c r="AZ22" s="255"/>
      <c r="BA22" s="53">
        <v>122</v>
      </c>
      <c r="BB22" s="53">
        <v>150</v>
      </c>
      <c r="BC22" s="53">
        <v>130</v>
      </c>
      <c r="BD22" s="53">
        <v>112</v>
      </c>
      <c r="BE22" s="53"/>
      <c r="BF22" s="53"/>
      <c r="BG22" s="160">
        <v>156</v>
      </c>
      <c r="BH22" s="53">
        <v>106</v>
      </c>
      <c r="BI22" s="53">
        <v>153</v>
      </c>
      <c r="BJ22" s="53"/>
      <c r="BK22" s="53">
        <v>138</v>
      </c>
      <c r="BL22" s="53"/>
      <c r="BM22" s="53"/>
      <c r="BN22" s="160">
        <v>128</v>
      </c>
      <c r="BO22" s="53">
        <v>139</v>
      </c>
      <c r="BP22" s="53">
        <v>134</v>
      </c>
      <c r="BQ22" s="53">
        <v>157</v>
      </c>
      <c r="BR22" s="53">
        <v>158</v>
      </c>
      <c r="BS22" s="53">
        <v>133</v>
      </c>
      <c r="BT22" s="53">
        <v>142</v>
      </c>
      <c r="BU22" s="160"/>
      <c r="BV22" s="53"/>
      <c r="BW22" s="53"/>
      <c r="BX22" s="53"/>
      <c r="BY22" s="51"/>
      <c r="BZ22" s="79">
        <f>COUNTA(D22:BY22)</f>
        <v>32</v>
      </c>
      <c r="CA22" s="51">
        <f>SUM(D22:BY22)</f>
        <v>4288</v>
      </c>
      <c r="CB22" s="52">
        <f>CA22/BZ22</f>
        <v>134</v>
      </c>
      <c r="CC22" s="53">
        <f>MAX(D22:BY22)</f>
        <v>159</v>
      </c>
      <c r="CD22" s="54">
        <f>MIN(D22:BY22)</f>
        <v>106</v>
      </c>
    </row>
    <row r="23" spans="1:83" ht="14.25">
      <c r="A23" s="47">
        <v>21</v>
      </c>
      <c r="B23" s="60" t="s">
        <v>54</v>
      </c>
      <c r="C23" s="56" t="s">
        <v>57</v>
      </c>
      <c r="D23" s="50"/>
      <c r="E23" s="50">
        <v>117</v>
      </c>
      <c r="F23" s="50">
        <v>143</v>
      </c>
      <c r="G23" s="50"/>
      <c r="H23" s="50">
        <v>90</v>
      </c>
      <c r="I23" s="50"/>
      <c r="J23" s="160"/>
      <c r="K23" s="130">
        <v>114</v>
      </c>
      <c r="L23" s="50">
        <v>148</v>
      </c>
      <c r="M23" s="50"/>
      <c r="N23" s="50">
        <v>134</v>
      </c>
      <c r="O23" s="50"/>
      <c r="P23" s="50"/>
      <c r="Q23" s="133">
        <v>126</v>
      </c>
      <c r="R23" s="130">
        <v>146</v>
      </c>
      <c r="S23" s="50">
        <v>96</v>
      </c>
      <c r="T23" s="50">
        <v>126</v>
      </c>
      <c r="U23" s="50"/>
      <c r="V23" s="51"/>
      <c r="W23" s="51">
        <v>126</v>
      </c>
      <c r="X23" s="160"/>
      <c r="Y23" s="53">
        <v>120</v>
      </c>
      <c r="Z23" s="51">
        <v>139</v>
      </c>
      <c r="AA23" s="51"/>
      <c r="AB23" s="51"/>
      <c r="AC23" s="51"/>
      <c r="AD23" s="51">
        <v>142</v>
      </c>
      <c r="AE23" s="160">
        <v>170</v>
      </c>
      <c r="AF23" s="53"/>
      <c r="AG23" s="51">
        <v>120</v>
      </c>
      <c r="AH23" s="51"/>
      <c r="AI23" s="51">
        <v>123</v>
      </c>
      <c r="AJ23" s="51"/>
      <c r="AK23" s="51">
        <v>125</v>
      </c>
      <c r="AL23" s="160"/>
      <c r="AM23" s="53"/>
      <c r="AN23" s="51">
        <v>145</v>
      </c>
      <c r="AO23" s="51">
        <v>110</v>
      </c>
      <c r="AP23" s="51">
        <v>142</v>
      </c>
      <c r="AQ23" s="51"/>
      <c r="AR23" s="51"/>
      <c r="AS23" s="160"/>
      <c r="AT23" s="53"/>
      <c r="AU23" s="53">
        <v>143</v>
      </c>
      <c r="AV23" s="53">
        <v>123</v>
      </c>
      <c r="AW23" s="53"/>
      <c r="AX23" s="53">
        <v>107</v>
      </c>
      <c r="AY23" s="51"/>
      <c r="AZ23" s="255"/>
      <c r="BA23" s="53">
        <v>165</v>
      </c>
      <c r="BB23" s="53">
        <v>127</v>
      </c>
      <c r="BC23" s="53">
        <v>125</v>
      </c>
      <c r="BD23" s="53"/>
      <c r="BE23" s="53">
        <v>141</v>
      </c>
      <c r="BF23" s="53"/>
      <c r="BG23" s="160">
        <v>115</v>
      </c>
      <c r="BH23" s="53"/>
      <c r="BI23" s="53">
        <v>130</v>
      </c>
      <c r="BJ23" s="53">
        <v>122</v>
      </c>
      <c r="BK23" s="53">
        <v>172</v>
      </c>
      <c r="BL23" s="53">
        <v>146</v>
      </c>
      <c r="BM23" s="53">
        <v>129</v>
      </c>
      <c r="BN23" s="160"/>
      <c r="BO23" s="53">
        <v>157</v>
      </c>
      <c r="BP23" s="53">
        <v>136</v>
      </c>
      <c r="BQ23" s="53">
        <v>126</v>
      </c>
      <c r="BR23" s="53">
        <v>146</v>
      </c>
      <c r="BS23" s="53">
        <v>184</v>
      </c>
      <c r="BT23" s="53"/>
      <c r="BU23" s="160">
        <v>133</v>
      </c>
      <c r="BV23" s="53"/>
      <c r="BW23" s="53"/>
      <c r="BX23" s="53"/>
      <c r="BY23" s="51"/>
      <c r="BZ23" s="79">
        <f>COUNTA(D23:BY23)</f>
        <v>40</v>
      </c>
      <c r="CA23" s="51">
        <f>SUM(D23:BY23)</f>
        <v>5329</v>
      </c>
      <c r="CB23" s="52">
        <f>CA23/BZ23</f>
        <v>133.22499999999999</v>
      </c>
      <c r="CC23" s="53">
        <f>MAX(D23:BY23)</f>
        <v>184</v>
      </c>
      <c r="CD23" s="54">
        <f>MIN(D23:BY23)</f>
        <v>90</v>
      </c>
    </row>
    <row r="24" spans="1:83" ht="14.25">
      <c r="A24" s="47">
        <v>22</v>
      </c>
      <c r="B24" s="48" t="s">
        <v>149</v>
      </c>
      <c r="C24" s="76" t="s">
        <v>11</v>
      </c>
      <c r="D24" s="50">
        <v>105</v>
      </c>
      <c r="E24" s="50">
        <v>124</v>
      </c>
      <c r="F24" s="50">
        <v>108</v>
      </c>
      <c r="G24" s="50">
        <v>149</v>
      </c>
      <c r="H24" s="50"/>
      <c r="I24" s="50">
        <v>141</v>
      </c>
      <c r="J24" s="133">
        <v>159</v>
      </c>
      <c r="K24" s="130">
        <v>147</v>
      </c>
      <c r="L24" s="50"/>
      <c r="M24" s="50">
        <v>112</v>
      </c>
      <c r="N24" s="50"/>
      <c r="O24" s="50">
        <v>121</v>
      </c>
      <c r="P24" s="50">
        <v>137</v>
      </c>
      <c r="Q24" s="133">
        <v>155</v>
      </c>
      <c r="R24" s="130">
        <v>124</v>
      </c>
      <c r="S24" s="50">
        <v>109</v>
      </c>
      <c r="T24" s="50"/>
      <c r="U24" s="50"/>
      <c r="V24" s="51"/>
      <c r="W24" s="51"/>
      <c r="X24" s="160">
        <v>164</v>
      </c>
      <c r="Y24" s="53">
        <v>106</v>
      </c>
      <c r="Z24" s="51">
        <v>151</v>
      </c>
      <c r="AA24" s="51">
        <v>118</v>
      </c>
      <c r="AB24" s="63">
        <v>136</v>
      </c>
      <c r="AC24" s="51">
        <v>140</v>
      </c>
      <c r="AD24" s="51">
        <v>131</v>
      </c>
      <c r="AE24" s="160"/>
      <c r="AF24" s="53"/>
      <c r="AG24" s="51">
        <v>125</v>
      </c>
      <c r="AH24" s="51">
        <v>173</v>
      </c>
      <c r="AI24" s="51">
        <v>118</v>
      </c>
      <c r="AJ24" s="51">
        <v>135</v>
      </c>
      <c r="AK24" s="51">
        <v>130</v>
      </c>
      <c r="AL24" s="160">
        <v>132</v>
      </c>
      <c r="AM24" s="53"/>
      <c r="AN24" s="51"/>
      <c r="AO24" s="51"/>
      <c r="AP24" s="51"/>
      <c r="AQ24" s="51"/>
      <c r="AR24" s="51"/>
      <c r="AS24" s="160">
        <v>150</v>
      </c>
      <c r="AT24" s="53">
        <v>108</v>
      </c>
      <c r="AU24" s="53">
        <v>124</v>
      </c>
      <c r="AV24" s="53">
        <v>123</v>
      </c>
      <c r="AW24" s="53"/>
      <c r="AX24" s="53"/>
      <c r="AY24" s="51">
        <v>123</v>
      </c>
      <c r="AZ24" s="255">
        <v>122</v>
      </c>
      <c r="BA24" s="53">
        <v>153</v>
      </c>
      <c r="BB24" s="53">
        <v>142</v>
      </c>
      <c r="BC24" s="53"/>
      <c r="BD24" s="53">
        <v>128</v>
      </c>
      <c r="BE24" s="53"/>
      <c r="BF24" s="53"/>
      <c r="BG24" s="160"/>
      <c r="BH24" s="53"/>
      <c r="BI24" s="53"/>
      <c r="BJ24" s="53">
        <v>148</v>
      </c>
      <c r="BK24" s="53">
        <v>129</v>
      </c>
      <c r="BL24" s="53">
        <v>123</v>
      </c>
      <c r="BM24" s="53">
        <v>117</v>
      </c>
      <c r="BN24" s="160">
        <v>114</v>
      </c>
      <c r="BO24" s="53"/>
      <c r="BP24" s="53"/>
      <c r="BQ24" s="53"/>
      <c r="BR24" s="53"/>
      <c r="BS24" s="53">
        <v>142</v>
      </c>
      <c r="BT24" s="53">
        <v>153</v>
      </c>
      <c r="BU24" s="160">
        <v>151</v>
      </c>
      <c r="BV24" s="53">
        <v>156</v>
      </c>
      <c r="BW24" s="53"/>
      <c r="BX24" s="53"/>
      <c r="BY24" s="51"/>
      <c r="BZ24" s="79">
        <f>COUNTA(D24:BY24)</f>
        <v>44</v>
      </c>
      <c r="CA24" s="51">
        <f>SUM(D24:BY24)</f>
        <v>5856</v>
      </c>
      <c r="CB24" s="52">
        <f>CA24/BZ24</f>
        <v>133.09090909090909</v>
      </c>
      <c r="CC24" s="53">
        <f>MAX(D24:BY24)</f>
        <v>173</v>
      </c>
      <c r="CD24" s="54">
        <f>MIN(D24:BY24)</f>
        <v>105</v>
      </c>
    </row>
    <row r="25" spans="1:83" ht="14.25">
      <c r="A25" s="47">
        <v>23</v>
      </c>
      <c r="B25" s="127" t="s">
        <v>62</v>
      </c>
      <c r="C25" s="56" t="s">
        <v>61</v>
      </c>
      <c r="D25" s="57">
        <v>139</v>
      </c>
      <c r="E25" s="57"/>
      <c r="F25" s="57">
        <v>121</v>
      </c>
      <c r="G25" s="57">
        <v>126</v>
      </c>
      <c r="H25" s="57">
        <v>124</v>
      </c>
      <c r="I25" s="57"/>
      <c r="J25" s="132">
        <v>102</v>
      </c>
      <c r="K25" s="129">
        <v>179</v>
      </c>
      <c r="L25" s="57"/>
      <c r="M25" s="57">
        <v>120</v>
      </c>
      <c r="N25" s="57">
        <v>133</v>
      </c>
      <c r="O25" s="57">
        <v>159</v>
      </c>
      <c r="P25" s="57">
        <v>130</v>
      </c>
      <c r="Q25" s="132">
        <v>129</v>
      </c>
      <c r="R25" s="129">
        <v>116</v>
      </c>
      <c r="S25" s="57">
        <v>136</v>
      </c>
      <c r="T25" s="57">
        <v>110</v>
      </c>
      <c r="U25" s="57">
        <v>145</v>
      </c>
      <c r="V25" s="58">
        <v>121</v>
      </c>
      <c r="W25" s="58">
        <v>128</v>
      </c>
      <c r="X25" s="134">
        <v>155</v>
      </c>
      <c r="Y25" s="124">
        <v>148</v>
      </c>
      <c r="Z25" s="58">
        <v>129</v>
      </c>
      <c r="AA25" s="58">
        <v>130</v>
      </c>
      <c r="AB25" s="58">
        <v>146</v>
      </c>
      <c r="AC25" s="58">
        <v>136</v>
      </c>
      <c r="AD25" s="58">
        <v>135</v>
      </c>
      <c r="AE25" s="134">
        <v>125</v>
      </c>
      <c r="AF25" s="124">
        <v>137</v>
      </c>
      <c r="AG25" s="58">
        <v>106</v>
      </c>
      <c r="AH25" s="58">
        <v>115</v>
      </c>
      <c r="AI25" s="58">
        <v>127</v>
      </c>
      <c r="AJ25" s="58">
        <v>134</v>
      </c>
      <c r="AK25" s="58">
        <v>110</v>
      </c>
      <c r="AL25" s="134">
        <v>116</v>
      </c>
      <c r="AM25" s="124">
        <v>149</v>
      </c>
      <c r="AN25" s="58"/>
      <c r="AO25" s="58">
        <v>127</v>
      </c>
      <c r="AP25" s="58">
        <v>120</v>
      </c>
      <c r="AQ25" s="58"/>
      <c r="AR25" s="58">
        <v>120</v>
      </c>
      <c r="AS25" s="134">
        <v>150</v>
      </c>
      <c r="AT25" s="124">
        <v>130</v>
      </c>
      <c r="AU25" s="124">
        <v>98</v>
      </c>
      <c r="AV25" s="124">
        <v>106</v>
      </c>
      <c r="AW25" s="124">
        <v>110</v>
      </c>
      <c r="AX25" s="124">
        <v>147</v>
      </c>
      <c r="AY25" s="58">
        <v>169</v>
      </c>
      <c r="AZ25" s="257">
        <v>116</v>
      </c>
      <c r="BA25" s="124">
        <v>134</v>
      </c>
      <c r="BB25" s="124">
        <v>147</v>
      </c>
      <c r="BC25" s="124">
        <v>129</v>
      </c>
      <c r="BD25" s="124">
        <v>132</v>
      </c>
      <c r="BE25" s="124">
        <v>127</v>
      </c>
      <c r="BF25" s="124">
        <v>144</v>
      </c>
      <c r="BG25" s="134">
        <v>111</v>
      </c>
      <c r="BH25" s="124">
        <v>138</v>
      </c>
      <c r="BI25" s="124">
        <v>128</v>
      </c>
      <c r="BJ25" s="124">
        <v>109</v>
      </c>
      <c r="BK25" s="124">
        <v>154</v>
      </c>
      <c r="BL25" s="124">
        <v>132</v>
      </c>
      <c r="BM25" s="124">
        <v>146</v>
      </c>
      <c r="BN25" s="134">
        <v>134</v>
      </c>
      <c r="BO25" s="124">
        <v>117</v>
      </c>
      <c r="BP25" s="124">
        <v>173</v>
      </c>
      <c r="BQ25" s="124">
        <v>167</v>
      </c>
      <c r="BR25" s="124">
        <v>124</v>
      </c>
      <c r="BS25" s="124">
        <v>158</v>
      </c>
      <c r="BT25" s="124">
        <v>115</v>
      </c>
      <c r="BU25" s="134">
        <v>135</v>
      </c>
      <c r="BV25" s="124">
        <v>163</v>
      </c>
      <c r="BW25" s="124">
        <v>138</v>
      </c>
      <c r="BX25" s="124"/>
      <c r="BY25" s="58"/>
      <c r="BZ25" s="122">
        <f>COUNTA(D25:BY25)</f>
        <v>67</v>
      </c>
      <c r="CA25" s="58">
        <f>SUM(D25:BY25)</f>
        <v>8864</v>
      </c>
      <c r="CB25" s="123">
        <f>CA25/BZ25</f>
        <v>132.29850746268656</v>
      </c>
      <c r="CC25" s="124">
        <f>MAX(D25:BY25)</f>
        <v>179</v>
      </c>
      <c r="CD25" s="125">
        <f>MIN(D25:BY25)</f>
        <v>98</v>
      </c>
    </row>
    <row r="26" spans="1:83" ht="14.25">
      <c r="A26" s="47">
        <v>24</v>
      </c>
      <c r="B26" s="59" t="s">
        <v>53</v>
      </c>
      <c r="C26" s="56" t="s">
        <v>6</v>
      </c>
      <c r="D26" s="57"/>
      <c r="E26" s="57"/>
      <c r="F26" s="57"/>
      <c r="G26" s="57"/>
      <c r="H26" s="57"/>
      <c r="I26" s="57"/>
      <c r="J26" s="132"/>
      <c r="K26" s="129"/>
      <c r="L26" s="57"/>
      <c r="M26" s="57"/>
      <c r="N26" s="57"/>
      <c r="O26" s="57">
        <v>122</v>
      </c>
      <c r="P26" s="57">
        <v>150</v>
      </c>
      <c r="Q26" s="132">
        <v>131</v>
      </c>
      <c r="R26" s="129">
        <v>107</v>
      </c>
      <c r="S26" s="57">
        <v>177</v>
      </c>
      <c r="T26" s="57">
        <v>134</v>
      </c>
      <c r="U26" s="57">
        <v>118</v>
      </c>
      <c r="V26" s="58">
        <v>126</v>
      </c>
      <c r="W26" s="58"/>
      <c r="X26" s="134"/>
      <c r="Y26" s="124"/>
      <c r="Z26" s="58"/>
      <c r="AA26" s="58"/>
      <c r="AB26" s="58">
        <v>141</v>
      </c>
      <c r="AC26" s="58">
        <v>119</v>
      </c>
      <c r="AD26" s="58">
        <v>108</v>
      </c>
      <c r="AE26" s="134">
        <v>137</v>
      </c>
      <c r="AF26" s="124">
        <v>160</v>
      </c>
      <c r="AG26" s="58">
        <v>116</v>
      </c>
      <c r="AH26" s="58">
        <v>154</v>
      </c>
      <c r="AI26" s="58"/>
      <c r="AJ26" s="58">
        <v>82</v>
      </c>
      <c r="AK26" s="58"/>
      <c r="AL26" s="134"/>
      <c r="AM26" s="124">
        <v>139</v>
      </c>
      <c r="AN26" s="58">
        <v>128</v>
      </c>
      <c r="AO26" s="58">
        <v>166</v>
      </c>
      <c r="AP26" s="58">
        <v>137</v>
      </c>
      <c r="AQ26" s="58">
        <v>127</v>
      </c>
      <c r="AR26" s="58">
        <v>127</v>
      </c>
      <c r="AS26" s="134"/>
      <c r="AT26" s="124"/>
      <c r="AU26" s="124"/>
      <c r="AV26" s="124"/>
      <c r="AW26" s="124"/>
      <c r="AX26" s="124"/>
      <c r="AY26" s="58"/>
      <c r="AZ26" s="257"/>
      <c r="BA26" s="124"/>
      <c r="BB26" s="124"/>
      <c r="BC26" s="124"/>
      <c r="BD26" s="124"/>
      <c r="BE26" s="124">
        <v>177</v>
      </c>
      <c r="BF26" s="124">
        <v>150</v>
      </c>
      <c r="BG26" s="134">
        <v>133</v>
      </c>
      <c r="BH26" s="124">
        <v>123</v>
      </c>
      <c r="BI26" s="124">
        <v>109</v>
      </c>
      <c r="BJ26" s="124">
        <v>177</v>
      </c>
      <c r="BK26" s="124">
        <v>133</v>
      </c>
      <c r="BL26" s="124">
        <v>124</v>
      </c>
      <c r="BM26" s="124"/>
      <c r="BN26" s="134">
        <v>130</v>
      </c>
      <c r="BO26" s="124">
        <v>93</v>
      </c>
      <c r="BP26" s="124">
        <v>135</v>
      </c>
      <c r="BQ26" s="124">
        <v>110</v>
      </c>
      <c r="BR26" s="124">
        <v>153</v>
      </c>
      <c r="BS26" s="124">
        <v>115</v>
      </c>
      <c r="BT26" s="124">
        <v>129</v>
      </c>
      <c r="BU26" s="134">
        <v>122</v>
      </c>
      <c r="BV26" s="124">
        <v>126</v>
      </c>
      <c r="BW26" s="124"/>
      <c r="BX26" s="124"/>
      <c r="BY26" s="58"/>
      <c r="BZ26" s="122">
        <f>COUNTA(D26:BY26)</f>
        <v>39</v>
      </c>
      <c r="CA26" s="58">
        <f>SUM(D26:BY26)</f>
        <v>5145</v>
      </c>
      <c r="CB26" s="123">
        <f>CA26/BZ26</f>
        <v>131.92307692307693</v>
      </c>
      <c r="CC26" s="124">
        <f>MAX(D26:BY26)</f>
        <v>177</v>
      </c>
      <c r="CD26" s="125">
        <f>MIN(D26:BY26)</f>
        <v>82</v>
      </c>
    </row>
    <row r="27" spans="1:83" ht="14.25">
      <c r="A27" s="47">
        <v>25</v>
      </c>
      <c r="B27" s="127" t="s">
        <v>72</v>
      </c>
      <c r="C27" s="56" t="s">
        <v>68</v>
      </c>
      <c r="D27" s="57"/>
      <c r="E27" s="57">
        <v>135</v>
      </c>
      <c r="F27" s="57"/>
      <c r="G27" s="57">
        <v>120</v>
      </c>
      <c r="H27" s="57"/>
      <c r="I27" s="57"/>
      <c r="J27" s="132"/>
      <c r="K27" s="129">
        <v>137</v>
      </c>
      <c r="L27" s="57">
        <v>128</v>
      </c>
      <c r="M27" s="57"/>
      <c r="N27" s="57">
        <v>134</v>
      </c>
      <c r="O27" s="57"/>
      <c r="P27" s="57"/>
      <c r="Q27" s="132">
        <v>160</v>
      </c>
      <c r="R27" s="129"/>
      <c r="S27" s="57">
        <v>140</v>
      </c>
      <c r="T27" s="57">
        <v>151</v>
      </c>
      <c r="U27" s="57"/>
      <c r="V27" s="58">
        <v>142</v>
      </c>
      <c r="W27" s="58"/>
      <c r="X27" s="134"/>
      <c r="Y27" s="124"/>
      <c r="Z27" s="58">
        <v>150</v>
      </c>
      <c r="AA27" s="58">
        <v>131</v>
      </c>
      <c r="AB27" s="58"/>
      <c r="AC27" s="58"/>
      <c r="AD27" s="58"/>
      <c r="AE27" s="134"/>
      <c r="AF27" s="124"/>
      <c r="AG27" s="58"/>
      <c r="AH27" s="58"/>
      <c r="AI27" s="58">
        <v>142</v>
      </c>
      <c r="AJ27" s="58"/>
      <c r="AK27" s="58">
        <v>146</v>
      </c>
      <c r="AL27" s="134">
        <v>118</v>
      </c>
      <c r="AM27" s="124"/>
      <c r="AN27" s="58"/>
      <c r="AO27" s="58"/>
      <c r="AP27" s="58">
        <v>119</v>
      </c>
      <c r="AQ27" s="58">
        <v>121</v>
      </c>
      <c r="AR27" s="58"/>
      <c r="AS27" s="134"/>
      <c r="AT27" s="124"/>
      <c r="AU27" s="124">
        <v>114</v>
      </c>
      <c r="AV27" s="124">
        <v>119</v>
      </c>
      <c r="AW27" s="124"/>
      <c r="AX27" s="124">
        <v>118</v>
      </c>
      <c r="AY27" s="58"/>
      <c r="AZ27" s="257"/>
      <c r="BA27" s="124">
        <v>114</v>
      </c>
      <c r="BB27" s="124">
        <v>136</v>
      </c>
      <c r="BC27" s="124">
        <v>154</v>
      </c>
      <c r="BD27" s="124">
        <v>117</v>
      </c>
      <c r="BE27" s="124">
        <v>106</v>
      </c>
      <c r="BF27" s="124">
        <v>102</v>
      </c>
      <c r="BG27" s="134"/>
      <c r="BH27" s="124"/>
      <c r="BI27" s="124"/>
      <c r="BJ27" s="124"/>
      <c r="BK27" s="124">
        <v>162</v>
      </c>
      <c r="BL27" s="124">
        <v>115</v>
      </c>
      <c r="BM27" s="124"/>
      <c r="BN27" s="134"/>
      <c r="BO27" s="124"/>
      <c r="BP27" s="124">
        <v>123</v>
      </c>
      <c r="BQ27" s="124">
        <v>147</v>
      </c>
      <c r="BR27" s="124">
        <v>136</v>
      </c>
      <c r="BS27" s="124"/>
      <c r="BT27" s="124"/>
      <c r="BU27" s="134"/>
      <c r="BV27" s="124"/>
      <c r="BW27" s="124"/>
      <c r="BX27" s="124"/>
      <c r="BY27" s="58"/>
      <c r="BZ27" s="122">
        <f>COUNTA(D27:BY27)</f>
        <v>30</v>
      </c>
      <c r="CA27" s="58">
        <f>SUM(D27:BY27)</f>
        <v>3937</v>
      </c>
      <c r="CB27" s="123">
        <f>CA27/BZ27</f>
        <v>131.23333333333332</v>
      </c>
      <c r="CC27" s="124">
        <f>MAX(D27:BY27)</f>
        <v>162</v>
      </c>
      <c r="CD27" s="125">
        <f>MIN(D27:BY27)</f>
        <v>102</v>
      </c>
      <c r="CE27" s="75"/>
    </row>
    <row r="28" spans="1:83" ht="14.25">
      <c r="A28" s="47">
        <v>26</v>
      </c>
      <c r="B28" s="59" t="s">
        <v>52</v>
      </c>
      <c r="C28" s="56" t="s">
        <v>57</v>
      </c>
      <c r="D28" s="57"/>
      <c r="E28" s="57">
        <v>173</v>
      </c>
      <c r="F28" s="57">
        <v>159</v>
      </c>
      <c r="G28" s="57">
        <v>133</v>
      </c>
      <c r="H28" s="57"/>
      <c r="I28" s="57">
        <v>138</v>
      </c>
      <c r="J28" s="132">
        <v>93</v>
      </c>
      <c r="K28" s="129"/>
      <c r="L28" s="57">
        <v>143</v>
      </c>
      <c r="M28" s="57"/>
      <c r="N28" s="57">
        <v>123</v>
      </c>
      <c r="O28" s="57"/>
      <c r="P28" s="57">
        <v>125</v>
      </c>
      <c r="Q28" s="132">
        <v>123</v>
      </c>
      <c r="R28" s="129">
        <v>176</v>
      </c>
      <c r="S28" s="57"/>
      <c r="T28" s="57">
        <v>143</v>
      </c>
      <c r="U28" s="57">
        <v>97</v>
      </c>
      <c r="V28" s="58"/>
      <c r="W28" s="58">
        <v>139</v>
      </c>
      <c r="X28" s="134">
        <v>148</v>
      </c>
      <c r="Y28" s="124">
        <v>126</v>
      </c>
      <c r="Z28" s="58"/>
      <c r="AA28" s="58">
        <v>109</v>
      </c>
      <c r="AB28" s="58">
        <v>141</v>
      </c>
      <c r="AC28" s="58">
        <v>139</v>
      </c>
      <c r="AD28" s="58"/>
      <c r="AE28" s="134">
        <v>179</v>
      </c>
      <c r="AF28" s="124">
        <v>125</v>
      </c>
      <c r="AG28" s="58"/>
      <c r="AH28" s="58">
        <v>135</v>
      </c>
      <c r="AI28" s="58">
        <v>104</v>
      </c>
      <c r="AJ28" s="58"/>
      <c r="AK28" s="58"/>
      <c r="AL28" s="134">
        <v>95</v>
      </c>
      <c r="AM28" s="124"/>
      <c r="AN28" s="58">
        <v>119</v>
      </c>
      <c r="AO28" s="58"/>
      <c r="AP28" s="58">
        <v>122</v>
      </c>
      <c r="AQ28" s="58">
        <v>126</v>
      </c>
      <c r="AR28" s="58"/>
      <c r="AS28" s="134">
        <v>144</v>
      </c>
      <c r="AT28" s="124">
        <v>115</v>
      </c>
      <c r="AU28" s="124"/>
      <c r="AV28" s="124">
        <v>134</v>
      </c>
      <c r="AW28" s="124"/>
      <c r="AX28" s="124">
        <v>132</v>
      </c>
      <c r="AY28" s="58"/>
      <c r="AZ28" s="257">
        <v>118</v>
      </c>
      <c r="BA28" s="124">
        <v>141</v>
      </c>
      <c r="BB28" s="124"/>
      <c r="BC28" s="124">
        <v>130</v>
      </c>
      <c r="BD28" s="124"/>
      <c r="BE28" s="124"/>
      <c r="BF28" s="124">
        <v>118</v>
      </c>
      <c r="BG28" s="134"/>
      <c r="BH28" s="124">
        <v>118</v>
      </c>
      <c r="BI28" s="124">
        <v>123</v>
      </c>
      <c r="BJ28" s="124"/>
      <c r="BK28" s="124">
        <v>113</v>
      </c>
      <c r="BL28" s="124"/>
      <c r="BM28" s="124">
        <v>132</v>
      </c>
      <c r="BN28" s="134"/>
      <c r="BO28" s="124">
        <v>164</v>
      </c>
      <c r="BP28" s="124">
        <v>103</v>
      </c>
      <c r="BQ28" s="124">
        <v>90</v>
      </c>
      <c r="BR28" s="124">
        <v>179</v>
      </c>
      <c r="BS28" s="124"/>
      <c r="BT28" s="124"/>
      <c r="BU28" s="134"/>
      <c r="BV28" s="124"/>
      <c r="BW28" s="124"/>
      <c r="BX28" s="124"/>
      <c r="BY28" s="58"/>
      <c r="BZ28" s="122">
        <f>COUNTA(D28:BY28)</f>
        <v>42</v>
      </c>
      <c r="CA28" s="58">
        <f>SUM(D28:BY28)</f>
        <v>5487</v>
      </c>
      <c r="CB28" s="123">
        <f>CA28/BZ28</f>
        <v>130.64285714285714</v>
      </c>
      <c r="CC28" s="124">
        <f>MAX(D28:BY28)</f>
        <v>179</v>
      </c>
      <c r="CD28" s="125">
        <f>MIN(D28:BY28)</f>
        <v>90</v>
      </c>
    </row>
    <row r="29" spans="1:83" ht="14.25">
      <c r="A29" s="47">
        <v>27</v>
      </c>
      <c r="B29" s="59" t="s">
        <v>140</v>
      </c>
      <c r="C29" s="56" t="s">
        <v>88</v>
      </c>
      <c r="D29" s="57">
        <v>124</v>
      </c>
      <c r="E29" s="57"/>
      <c r="F29" s="57">
        <v>108</v>
      </c>
      <c r="G29" s="57">
        <v>101</v>
      </c>
      <c r="H29" s="57">
        <v>127</v>
      </c>
      <c r="I29" s="57"/>
      <c r="J29" s="132"/>
      <c r="K29" s="129">
        <v>127</v>
      </c>
      <c r="L29" s="57">
        <v>114</v>
      </c>
      <c r="M29" s="57">
        <v>115</v>
      </c>
      <c r="N29" s="57">
        <v>136</v>
      </c>
      <c r="O29" s="57">
        <v>114</v>
      </c>
      <c r="P29" s="57">
        <v>118</v>
      </c>
      <c r="Q29" s="132">
        <v>121</v>
      </c>
      <c r="R29" s="129"/>
      <c r="S29" s="57">
        <v>114</v>
      </c>
      <c r="T29" s="57">
        <v>152</v>
      </c>
      <c r="U29" s="57">
        <v>123</v>
      </c>
      <c r="V29" s="58">
        <v>151</v>
      </c>
      <c r="W29" s="58">
        <v>142</v>
      </c>
      <c r="X29" s="134"/>
      <c r="Y29" s="124">
        <v>121</v>
      </c>
      <c r="Z29" s="58">
        <v>154</v>
      </c>
      <c r="AA29" s="58">
        <v>133</v>
      </c>
      <c r="AB29" s="58">
        <v>145</v>
      </c>
      <c r="AC29" s="58">
        <v>147</v>
      </c>
      <c r="AD29" s="58">
        <v>104</v>
      </c>
      <c r="AE29" s="134"/>
      <c r="AF29" s="124"/>
      <c r="AG29" s="58">
        <v>123</v>
      </c>
      <c r="AH29" s="58">
        <v>148</v>
      </c>
      <c r="AI29" s="58">
        <v>107</v>
      </c>
      <c r="AJ29" s="58">
        <v>157</v>
      </c>
      <c r="AK29" s="58"/>
      <c r="AL29" s="134">
        <v>99</v>
      </c>
      <c r="AM29" s="124">
        <v>135</v>
      </c>
      <c r="AN29" s="58">
        <v>157</v>
      </c>
      <c r="AO29" s="58">
        <v>146</v>
      </c>
      <c r="AP29" s="58">
        <v>123</v>
      </c>
      <c r="AQ29" s="58">
        <v>161</v>
      </c>
      <c r="AR29" s="58">
        <v>153</v>
      </c>
      <c r="AS29" s="134"/>
      <c r="AT29" s="124">
        <v>124</v>
      </c>
      <c r="AU29" s="124">
        <v>105</v>
      </c>
      <c r="AV29" s="124"/>
      <c r="AW29" s="124">
        <v>123</v>
      </c>
      <c r="AX29" s="124">
        <v>149</v>
      </c>
      <c r="AY29" s="58">
        <v>116</v>
      </c>
      <c r="AZ29" s="257">
        <v>116</v>
      </c>
      <c r="BA29" s="124">
        <v>126</v>
      </c>
      <c r="BB29" s="124"/>
      <c r="BC29" s="124">
        <v>112</v>
      </c>
      <c r="BD29" s="124">
        <v>131</v>
      </c>
      <c r="BE29" s="124">
        <v>126</v>
      </c>
      <c r="BF29" s="124"/>
      <c r="BG29" s="134"/>
      <c r="BH29" s="124">
        <v>140</v>
      </c>
      <c r="BI29" s="124">
        <v>146</v>
      </c>
      <c r="BJ29" s="124">
        <v>126</v>
      </c>
      <c r="BK29" s="124">
        <v>118</v>
      </c>
      <c r="BL29" s="124"/>
      <c r="BM29" s="124">
        <v>147</v>
      </c>
      <c r="BN29" s="134">
        <v>161</v>
      </c>
      <c r="BO29" s="124">
        <v>142</v>
      </c>
      <c r="BP29" s="124">
        <v>112</v>
      </c>
      <c r="BQ29" s="124"/>
      <c r="BR29" s="124">
        <v>116</v>
      </c>
      <c r="BS29" s="124">
        <v>135</v>
      </c>
      <c r="BT29" s="124">
        <v>114</v>
      </c>
      <c r="BU29" s="134">
        <v>152</v>
      </c>
      <c r="BV29" s="124">
        <v>171</v>
      </c>
      <c r="BW29" s="124"/>
      <c r="BX29" s="124"/>
      <c r="BY29" s="58"/>
      <c r="BZ29" s="122">
        <f>COUNTA(D29:BY29)</f>
        <v>56</v>
      </c>
      <c r="CA29" s="58">
        <f>SUM(D29:BY29)</f>
        <v>7308</v>
      </c>
      <c r="CB29" s="123">
        <f>CA29/BZ29</f>
        <v>130.5</v>
      </c>
      <c r="CC29" s="124">
        <f>MAX(D29:BY29)</f>
        <v>171</v>
      </c>
      <c r="CD29" s="125">
        <f>MIN(D29:BY29)</f>
        <v>99</v>
      </c>
    </row>
    <row r="30" spans="1:83" ht="14.25">
      <c r="A30" s="47">
        <v>28</v>
      </c>
      <c r="B30" s="59" t="s">
        <v>298</v>
      </c>
      <c r="C30" s="56" t="s">
        <v>6</v>
      </c>
      <c r="D30" s="57"/>
      <c r="E30" s="57"/>
      <c r="F30" s="57"/>
      <c r="G30" s="57"/>
      <c r="H30" s="57"/>
      <c r="I30" s="57"/>
      <c r="J30" s="132"/>
      <c r="K30" s="129"/>
      <c r="L30" s="57"/>
      <c r="M30" s="57"/>
      <c r="N30" s="57"/>
      <c r="O30" s="57"/>
      <c r="P30" s="57"/>
      <c r="Q30" s="132"/>
      <c r="R30" s="129"/>
      <c r="S30" s="57"/>
      <c r="T30" s="57"/>
      <c r="U30" s="57"/>
      <c r="V30" s="58"/>
      <c r="W30" s="58"/>
      <c r="X30" s="134"/>
      <c r="Y30" s="124"/>
      <c r="Z30" s="58"/>
      <c r="AA30" s="58"/>
      <c r="AB30" s="126"/>
      <c r="AC30" s="58"/>
      <c r="AD30" s="58"/>
      <c r="AE30" s="134"/>
      <c r="AF30" s="124"/>
      <c r="AG30" s="58"/>
      <c r="AH30" s="58">
        <v>136</v>
      </c>
      <c r="AI30" s="58"/>
      <c r="AJ30" s="58">
        <v>86</v>
      </c>
      <c r="AK30" s="58"/>
      <c r="AL30" s="134"/>
      <c r="AM30" s="124">
        <v>128</v>
      </c>
      <c r="AN30" s="58">
        <v>133</v>
      </c>
      <c r="AO30" s="58">
        <v>116</v>
      </c>
      <c r="AP30" s="58"/>
      <c r="AQ30" s="58"/>
      <c r="AR30" s="58"/>
      <c r="AS30" s="134">
        <v>128</v>
      </c>
      <c r="AT30" s="124">
        <v>139</v>
      </c>
      <c r="AU30" s="124">
        <v>123</v>
      </c>
      <c r="AV30" s="124"/>
      <c r="AW30" s="124">
        <v>101</v>
      </c>
      <c r="AX30" s="124">
        <v>116</v>
      </c>
      <c r="AY30" s="58">
        <v>137</v>
      </c>
      <c r="AZ30" s="257">
        <v>115</v>
      </c>
      <c r="BA30" s="124">
        <v>138</v>
      </c>
      <c r="BB30" s="124"/>
      <c r="BC30" s="124"/>
      <c r="BD30" s="124"/>
      <c r="BE30" s="124">
        <v>138</v>
      </c>
      <c r="BF30" s="124">
        <v>103</v>
      </c>
      <c r="BG30" s="134"/>
      <c r="BH30" s="124"/>
      <c r="BI30" s="124"/>
      <c r="BJ30" s="124">
        <v>95</v>
      </c>
      <c r="BK30" s="124">
        <v>124</v>
      </c>
      <c r="BL30" s="124">
        <v>143</v>
      </c>
      <c r="BM30" s="124">
        <v>136</v>
      </c>
      <c r="BN30" s="134"/>
      <c r="BO30" s="124">
        <v>121</v>
      </c>
      <c r="BP30" s="124">
        <v>159</v>
      </c>
      <c r="BQ30" s="124">
        <v>146</v>
      </c>
      <c r="BR30" s="124">
        <v>153</v>
      </c>
      <c r="BS30" s="124">
        <v>155</v>
      </c>
      <c r="BT30" s="124">
        <v>133</v>
      </c>
      <c r="BU30" s="134">
        <v>153</v>
      </c>
      <c r="BV30" s="124">
        <v>103</v>
      </c>
      <c r="BW30" s="124"/>
      <c r="BX30" s="124"/>
      <c r="BY30" s="58"/>
      <c r="BZ30" s="263">
        <f>COUNTA(D30:BY30)</f>
        <v>27</v>
      </c>
      <c r="CA30" s="58">
        <f>SUM(D30:BY30)</f>
        <v>3458</v>
      </c>
      <c r="CB30" s="123">
        <f>CA30/BZ30</f>
        <v>128.07407407407408</v>
      </c>
      <c r="CC30" s="124">
        <f>MAX(D30:BY30)</f>
        <v>159</v>
      </c>
      <c r="CD30" s="125">
        <f>MIN(D30:BY30)</f>
        <v>86</v>
      </c>
    </row>
    <row r="31" spans="1:83" ht="14.25">
      <c r="A31" s="47">
        <v>29</v>
      </c>
      <c r="B31" s="59" t="s">
        <v>63</v>
      </c>
      <c r="C31" s="56" t="s">
        <v>61</v>
      </c>
      <c r="D31" s="57"/>
      <c r="E31" s="57"/>
      <c r="F31" s="57"/>
      <c r="G31" s="57"/>
      <c r="H31" s="57"/>
      <c r="I31" s="57">
        <v>100</v>
      </c>
      <c r="J31" s="132"/>
      <c r="K31" s="129">
        <v>129</v>
      </c>
      <c r="L31" s="57">
        <v>143</v>
      </c>
      <c r="M31" s="57"/>
      <c r="N31" s="57"/>
      <c r="O31" s="57"/>
      <c r="P31" s="57"/>
      <c r="Q31" s="132"/>
      <c r="R31" s="129"/>
      <c r="S31" s="57"/>
      <c r="T31" s="57"/>
      <c r="U31" s="57"/>
      <c r="V31" s="58"/>
      <c r="W31" s="58"/>
      <c r="X31" s="134"/>
      <c r="Y31" s="124"/>
      <c r="Z31" s="58"/>
      <c r="AA31" s="58"/>
      <c r="AB31" s="58"/>
      <c r="AC31" s="58"/>
      <c r="AD31" s="58"/>
      <c r="AE31" s="134"/>
      <c r="AF31" s="124"/>
      <c r="AG31" s="58"/>
      <c r="AH31" s="58"/>
      <c r="AI31" s="58"/>
      <c r="AJ31" s="58"/>
      <c r="AK31" s="58"/>
      <c r="AL31" s="134"/>
      <c r="AM31" s="124"/>
      <c r="AN31" s="58"/>
      <c r="AO31" s="58"/>
      <c r="AP31" s="58"/>
      <c r="AQ31" s="58"/>
      <c r="AR31" s="58"/>
      <c r="AS31" s="134"/>
      <c r="AT31" s="124"/>
      <c r="AU31" s="124"/>
      <c r="AV31" s="124"/>
      <c r="AW31" s="124"/>
      <c r="AX31" s="124"/>
      <c r="AY31" s="58"/>
      <c r="AZ31" s="257"/>
      <c r="BA31" s="124"/>
      <c r="BB31" s="124"/>
      <c r="BC31" s="124"/>
      <c r="BD31" s="124"/>
      <c r="BE31" s="124"/>
      <c r="BF31" s="124"/>
      <c r="BG31" s="134"/>
      <c r="BH31" s="124"/>
      <c r="BI31" s="124"/>
      <c r="BJ31" s="124"/>
      <c r="BK31" s="124"/>
      <c r="BL31" s="124"/>
      <c r="BM31" s="124"/>
      <c r="BN31" s="134"/>
      <c r="BO31" s="124"/>
      <c r="BP31" s="124"/>
      <c r="BQ31" s="124"/>
      <c r="BR31" s="124"/>
      <c r="BS31" s="124"/>
      <c r="BT31" s="124"/>
      <c r="BU31" s="134"/>
      <c r="BV31" s="124"/>
      <c r="BW31" s="124"/>
      <c r="BX31" s="124"/>
      <c r="BY31" s="58"/>
      <c r="BZ31" s="263">
        <f>COUNTA(D31:BY31)</f>
        <v>3</v>
      </c>
      <c r="CA31" s="58">
        <f>SUM(D31:BY31)</f>
        <v>372</v>
      </c>
      <c r="CB31" s="123">
        <f>CA31/BZ31</f>
        <v>124</v>
      </c>
      <c r="CC31" s="124">
        <f>MAX(D31:BY31)</f>
        <v>143</v>
      </c>
      <c r="CD31" s="125">
        <f>MIN(D31:BY31)</f>
        <v>100</v>
      </c>
    </row>
    <row r="32" spans="1:83" ht="14.25">
      <c r="A32" s="47">
        <v>30</v>
      </c>
      <c r="B32" s="159" t="s">
        <v>138</v>
      </c>
      <c r="C32" s="56" t="s">
        <v>11</v>
      </c>
      <c r="D32" s="57">
        <v>158</v>
      </c>
      <c r="E32" s="57">
        <v>121</v>
      </c>
      <c r="F32" s="57">
        <v>124</v>
      </c>
      <c r="G32" s="57">
        <v>127</v>
      </c>
      <c r="H32" s="57">
        <v>119</v>
      </c>
      <c r="I32" s="57">
        <v>101</v>
      </c>
      <c r="J32" s="132">
        <v>125</v>
      </c>
      <c r="K32" s="129"/>
      <c r="L32" s="57">
        <v>116</v>
      </c>
      <c r="M32" s="57">
        <v>127</v>
      </c>
      <c r="N32" s="57"/>
      <c r="O32" s="57">
        <v>114</v>
      </c>
      <c r="P32" s="57">
        <v>117</v>
      </c>
      <c r="Q32" s="132">
        <v>152</v>
      </c>
      <c r="R32" s="129">
        <v>88</v>
      </c>
      <c r="S32" s="57"/>
      <c r="T32" s="57">
        <v>91</v>
      </c>
      <c r="U32" s="57">
        <v>151</v>
      </c>
      <c r="V32" s="58">
        <v>132</v>
      </c>
      <c r="W32" s="58">
        <v>142</v>
      </c>
      <c r="X32" s="134">
        <v>132</v>
      </c>
      <c r="Y32" s="124">
        <v>89</v>
      </c>
      <c r="Z32" s="58">
        <v>103</v>
      </c>
      <c r="AA32" s="58">
        <v>154</v>
      </c>
      <c r="AB32" s="126">
        <v>175</v>
      </c>
      <c r="AC32" s="58">
        <v>111</v>
      </c>
      <c r="AD32" s="58">
        <v>124</v>
      </c>
      <c r="AE32" s="134">
        <v>111</v>
      </c>
      <c r="AF32" s="124">
        <v>125</v>
      </c>
      <c r="AG32" s="58">
        <v>97</v>
      </c>
      <c r="AH32" s="58">
        <v>122</v>
      </c>
      <c r="AI32" s="58">
        <v>96</v>
      </c>
      <c r="AJ32" s="58"/>
      <c r="AK32" s="58">
        <v>169</v>
      </c>
      <c r="AL32" s="134">
        <v>118</v>
      </c>
      <c r="AM32" s="124">
        <v>127</v>
      </c>
      <c r="AN32" s="58">
        <v>131</v>
      </c>
      <c r="AO32" s="58">
        <v>126</v>
      </c>
      <c r="AP32" s="58">
        <v>91</v>
      </c>
      <c r="AQ32" s="58">
        <v>121</v>
      </c>
      <c r="AR32" s="58">
        <v>98</v>
      </c>
      <c r="AS32" s="134">
        <v>116</v>
      </c>
      <c r="AT32" s="124">
        <v>167</v>
      </c>
      <c r="AU32" s="124">
        <v>125</v>
      </c>
      <c r="AV32" s="124">
        <v>127</v>
      </c>
      <c r="AW32" s="124">
        <v>141</v>
      </c>
      <c r="AX32" s="124">
        <v>128</v>
      </c>
      <c r="AY32" s="58">
        <v>153</v>
      </c>
      <c r="AZ32" s="257"/>
      <c r="BA32" s="124">
        <v>130</v>
      </c>
      <c r="BB32" s="124">
        <v>127</v>
      </c>
      <c r="BC32" s="124">
        <v>122</v>
      </c>
      <c r="BD32" s="124">
        <v>132</v>
      </c>
      <c r="BE32" s="124">
        <v>124</v>
      </c>
      <c r="BF32" s="124">
        <v>115</v>
      </c>
      <c r="BG32" s="134">
        <v>103</v>
      </c>
      <c r="BH32" s="124">
        <v>116</v>
      </c>
      <c r="BI32" s="124">
        <v>132</v>
      </c>
      <c r="BJ32" s="124">
        <v>141</v>
      </c>
      <c r="BK32" s="124">
        <v>100</v>
      </c>
      <c r="BL32" s="124"/>
      <c r="BM32" s="124">
        <v>111</v>
      </c>
      <c r="BN32" s="134">
        <v>112</v>
      </c>
      <c r="BO32" s="124">
        <v>112</v>
      </c>
      <c r="BP32" s="124">
        <v>107</v>
      </c>
      <c r="BQ32" s="124">
        <v>130</v>
      </c>
      <c r="BR32" s="124">
        <v>152</v>
      </c>
      <c r="BS32" s="124">
        <v>105</v>
      </c>
      <c r="BT32" s="124">
        <v>107</v>
      </c>
      <c r="BU32" s="134">
        <v>116</v>
      </c>
      <c r="BV32" s="124">
        <v>132</v>
      </c>
      <c r="BW32" s="124"/>
      <c r="BX32" s="124"/>
      <c r="BY32" s="58"/>
      <c r="BZ32" s="122">
        <f>COUNTA(D32:BY32)</f>
        <v>65</v>
      </c>
      <c r="CA32" s="58">
        <f>SUM(D32:BY32)</f>
        <v>8008</v>
      </c>
      <c r="CB32" s="123">
        <f>CA32/BZ32</f>
        <v>123.2</v>
      </c>
      <c r="CC32" s="124">
        <f>MAX(D32:BY32)</f>
        <v>175</v>
      </c>
      <c r="CD32" s="125">
        <f>MIN(D32:BY32)</f>
        <v>88</v>
      </c>
    </row>
    <row r="33" spans="1:82" ht="14.25">
      <c r="A33" s="47">
        <v>32</v>
      </c>
      <c r="B33" s="127" t="s">
        <v>150</v>
      </c>
      <c r="C33" s="56" t="s">
        <v>11</v>
      </c>
      <c r="D33" s="57"/>
      <c r="E33" s="57"/>
      <c r="F33" s="57"/>
      <c r="G33" s="57"/>
      <c r="H33" s="57">
        <v>116</v>
      </c>
      <c r="I33" s="57">
        <v>91</v>
      </c>
      <c r="J33" s="132"/>
      <c r="K33" s="129">
        <v>111</v>
      </c>
      <c r="L33" s="57">
        <v>142</v>
      </c>
      <c r="M33" s="57"/>
      <c r="N33" s="57">
        <v>127</v>
      </c>
      <c r="O33" s="57">
        <v>98</v>
      </c>
      <c r="P33" s="57">
        <v>90</v>
      </c>
      <c r="Q33" s="132"/>
      <c r="R33" s="129">
        <v>104</v>
      </c>
      <c r="S33" s="57">
        <v>115</v>
      </c>
      <c r="T33" s="57">
        <v>78</v>
      </c>
      <c r="U33" s="57">
        <v>139</v>
      </c>
      <c r="V33" s="58">
        <v>123</v>
      </c>
      <c r="W33" s="58">
        <v>127</v>
      </c>
      <c r="X33" s="134">
        <v>141</v>
      </c>
      <c r="Y33" s="124">
        <v>133</v>
      </c>
      <c r="Z33" s="58">
        <v>100</v>
      </c>
      <c r="AA33" s="58">
        <v>119</v>
      </c>
      <c r="AB33" s="58">
        <v>162</v>
      </c>
      <c r="AC33" s="58">
        <v>113</v>
      </c>
      <c r="AD33" s="58">
        <v>109</v>
      </c>
      <c r="AE33" s="134">
        <v>101</v>
      </c>
      <c r="AF33" s="124">
        <v>167</v>
      </c>
      <c r="AG33" s="58">
        <v>146</v>
      </c>
      <c r="AH33" s="58"/>
      <c r="AI33" s="58">
        <v>112</v>
      </c>
      <c r="AJ33" s="58">
        <v>117</v>
      </c>
      <c r="AK33" s="58">
        <v>128</v>
      </c>
      <c r="AL33" s="134">
        <v>103</v>
      </c>
      <c r="AM33" s="124">
        <v>98</v>
      </c>
      <c r="AN33" s="58">
        <v>104</v>
      </c>
      <c r="AO33" s="58">
        <v>147</v>
      </c>
      <c r="AP33" s="58">
        <v>102</v>
      </c>
      <c r="AQ33" s="58">
        <v>105</v>
      </c>
      <c r="AR33" s="58">
        <v>101</v>
      </c>
      <c r="AS33" s="134">
        <v>157</v>
      </c>
      <c r="AT33" s="124">
        <v>81</v>
      </c>
      <c r="AU33" s="124"/>
      <c r="AV33" s="124">
        <v>166</v>
      </c>
      <c r="AW33" s="124">
        <v>142</v>
      </c>
      <c r="AX33" s="124"/>
      <c r="AY33" s="58">
        <v>116</v>
      </c>
      <c r="AZ33" s="257">
        <v>127</v>
      </c>
      <c r="BA33" s="124">
        <v>120</v>
      </c>
      <c r="BB33" s="124">
        <v>109</v>
      </c>
      <c r="BC33" s="124">
        <v>131</v>
      </c>
      <c r="BD33" s="124">
        <v>122</v>
      </c>
      <c r="BE33" s="124">
        <v>105</v>
      </c>
      <c r="BF33" s="124">
        <v>127</v>
      </c>
      <c r="BG33" s="134">
        <v>131</v>
      </c>
      <c r="BH33" s="124">
        <v>122</v>
      </c>
      <c r="BI33" s="124">
        <v>105</v>
      </c>
      <c r="BJ33" s="124">
        <v>151</v>
      </c>
      <c r="BK33" s="124">
        <v>135</v>
      </c>
      <c r="BL33" s="124">
        <v>93</v>
      </c>
      <c r="BM33" s="124">
        <v>136</v>
      </c>
      <c r="BN33" s="134">
        <v>117</v>
      </c>
      <c r="BO33" s="124"/>
      <c r="BP33" s="124"/>
      <c r="BQ33" s="124">
        <v>147</v>
      </c>
      <c r="BR33" s="124">
        <v>169</v>
      </c>
      <c r="BS33" s="124">
        <v>123</v>
      </c>
      <c r="BT33" s="124">
        <v>117</v>
      </c>
      <c r="BU33" s="134">
        <v>117</v>
      </c>
      <c r="BV33" s="124">
        <v>129</v>
      </c>
      <c r="BW33" s="124"/>
      <c r="BX33" s="124"/>
      <c r="BY33" s="58"/>
      <c r="BZ33" s="122">
        <f>COUNTA(D33:BY33)</f>
        <v>59</v>
      </c>
      <c r="CA33" s="58">
        <f>SUM(D33:BY33)</f>
        <v>7164</v>
      </c>
      <c r="CB33" s="123">
        <f>CA33/BZ33</f>
        <v>121.42372881355932</v>
      </c>
      <c r="CC33" s="124">
        <f>MAX(D33:BY33)</f>
        <v>169</v>
      </c>
      <c r="CD33" s="125">
        <f>MIN(D33:BY33)</f>
        <v>78</v>
      </c>
    </row>
    <row r="34" spans="1:82" ht="14.25">
      <c r="A34" s="47">
        <v>33</v>
      </c>
      <c r="B34" s="59" t="s">
        <v>51</v>
      </c>
      <c r="C34" s="56" t="s">
        <v>6</v>
      </c>
      <c r="D34" s="57">
        <v>118</v>
      </c>
      <c r="E34" s="57">
        <v>110</v>
      </c>
      <c r="F34" s="57">
        <v>112</v>
      </c>
      <c r="G34" s="57">
        <v>118</v>
      </c>
      <c r="H34" s="57"/>
      <c r="I34" s="57"/>
      <c r="J34" s="132">
        <v>130</v>
      </c>
      <c r="K34" s="129">
        <v>134</v>
      </c>
      <c r="L34" s="57">
        <v>148</v>
      </c>
      <c r="M34" s="57"/>
      <c r="N34" s="57"/>
      <c r="O34" s="57">
        <v>107</v>
      </c>
      <c r="P34" s="57">
        <v>108</v>
      </c>
      <c r="Q34" s="132"/>
      <c r="R34" s="129"/>
      <c r="S34" s="57">
        <v>137</v>
      </c>
      <c r="T34" s="57">
        <v>119</v>
      </c>
      <c r="U34" s="57">
        <v>93</v>
      </c>
      <c r="V34" s="58">
        <v>148</v>
      </c>
      <c r="W34" s="58">
        <v>147</v>
      </c>
      <c r="X34" s="134">
        <v>120</v>
      </c>
      <c r="Y34" s="124"/>
      <c r="Z34" s="58"/>
      <c r="AA34" s="58">
        <v>117</v>
      </c>
      <c r="AB34" s="58"/>
      <c r="AC34" s="58"/>
      <c r="AD34" s="58"/>
      <c r="AE34" s="134">
        <v>117</v>
      </c>
      <c r="AF34" s="124">
        <v>112</v>
      </c>
      <c r="AG34" s="58">
        <v>121</v>
      </c>
      <c r="AH34" s="58"/>
      <c r="AI34" s="58">
        <v>112</v>
      </c>
      <c r="AJ34" s="58"/>
      <c r="AK34" s="58">
        <v>124</v>
      </c>
      <c r="AL34" s="134">
        <v>110</v>
      </c>
      <c r="AM34" s="124">
        <v>108</v>
      </c>
      <c r="AN34" s="58">
        <v>103</v>
      </c>
      <c r="AO34" s="58"/>
      <c r="AP34" s="58"/>
      <c r="AQ34" s="58"/>
      <c r="AR34" s="58"/>
      <c r="AS34" s="134">
        <v>119</v>
      </c>
      <c r="AT34" s="124">
        <v>125</v>
      </c>
      <c r="AU34" s="124">
        <v>105</v>
      </c>
      <c r="AV34" s="124"/>
      <c r="AW34" s="124"/>
      <c r="AX34" s="124"/>
      <c r="AY34" s="58">
        <v>145</v>
      </c>
      <c r="AZ34" s="257">
        <v>146</v>
      </c>
      <c r="BA34" s="124"/>
      <c r="BB34" s="124">
        <v>117</v>
      </c>
      <c r="BC34" s="124">
        <v>128</v>
      </c>
      <c r="BD34" s="124">
        <v>121</v>
      </c>
      <c r="BE34" s="124">
        <v>114</v>
      </c>
      <c r="BF34" s="124">
        <v>114</v>
      </c>
      <c r="BG34" s="134">
        <v>125</v>
      </c>
      <c r="BH34" s="124">
        <v>117</v>
      </c>
      <c r="BI34" s="124">
        <v>121</v>
      </c>
      <c r="BJ34" s="124"/>
      <c r="BK34" s="124"/>
      <c r="BL34" s="124"/>
      <c r="BM34" s="124"/>
      <c r="BN34" s="134"/>
      <c r="BO34" s="124"/>
      <c r="BP34" s="124"/>
      <c r="BQ34" s="124">
        <v>133</v>
      </c>
      <c r="BR34" s="124">
        <v>120</v>
      </c>
      <c r="BS34" s="124"/>
      <c r="BT34" s="124"/>
      <c r="BU34" s="134"/>
      <c r="BV34" s="124"/>
      <c r="BW34" s="124"/>
      <c r="BX34" s="124"/>
      <c r="BY34" s="58"/>
      <c r="BZ34" s="122">
        <f>COUNTA(D34:BY34)</f>
        <v>39</v>
      </c>
      <c r="CA34" s="58">
        <f>SUM(D34:BY34)</f>
        <v>4723</v>
      </c>
      <c r="CB34" s="123">
        <f>CA34/BZ34</f>
        <v>121.1025641025641</v>
      </c>
      <c r="CC34" s="124">
        <f>MAX(D34:BY34)</f>
        <v>148</v>
      </c>
      <c r="CD34" s="125">
        <f>MIN(D34:BY34)</f>
        <v>93</v>
      </c>
    </row>
    <row r="35" spans="1:82" ht="14.25">
      <c r="A35" s="47">
        <v>34</v>
      </c>
      <c r="B35" s="59" t="s">
        <v>146</v>
      </c>
      <c r="C35" s="56" t="s">
        <v>61</v>
      </c>
      <c r="D35" s="57"/>
      <c r="E35" s="57">
        <v>134</v>
      </c>
      <c r="F35" s="57">
        <v>104</v>
      </c>
      <c r="G35" s="57">
        <v>139</v>
      </c>
      <c r="H35" s="57">
        <v>127</v>
      </c>
      <c r="I35" s="57">
        <v>131</v>
      </c>
      <c r="J35" s="132"/>
      <c r="K35" s="129"/>
      <c r="L35" s="57">
        <v>144</v>
      </c>
      <c r="M35" s="57">
        <v>87</v>
      </c>
      <c r="N35" s="57"/>
      <c r="O35" s="57">
        <v>85</v>
      </c>
      <c r="P35" s="57"/>
      <c r="Q35" s="132"/>
      <c r="R35" s="129"/>
      <c r="S35" s="57"/>
      <c r="T35" s="57"/>
      <c r="U35" s="57"/>
      <c r="V35" s="58"/>
      <c r="W35" s="58"/>
      <c r="X35" s="134"/>
      <c r="Y35" s="124"/>
      <c r="Z35" s="58"/>
      <c r="AA35" s="58"/>
      <c r="AB35" s="58"/>
      <c r="AC35" s="58"/>
      <c r="AD35" s="58"/>
      <c r="AE35" s="134"/>
      <c r="AF35" s="124"/>
      <c r="AG35" s="58"/>
      <c r="AH35" s="58"/>
      <c r="AI35" s="58"/>
      <c r="AJ35" s="58"/>
      <c r="AK35" s="58"/>
      <c r="AL35" s="134"/>
      <c r="AM35" s="124"/>
      <c r="AN35" s="58"/>
      <c r="AO35" s="58"/>
      <c r="AP35" s="58"/>
      <c r="AQ35" s="58"/>
      <c r="AR35" s="58"/>
      <c r="AS35" s="134"/>
      <c r="AT35" s="124"/>
      <c r="AU35" s="124"/>
      <c r="AV35" s="124"/>
      <c r="AW35" s="124"/>
      <c r="AX35" s="124"/>
      <c r="AY35" s="58"/>
      <c r="AZ35" s="257"/>
      <c r="BA35" s="124"/>
      <c r="BB35" s="124"/>
      <c r="BC35" s="124"/>
      <c r="BD35" s="124"/>
      <c r="BE35" s="124"/>
      <c r="BF35" s="124"/>
      <c r="BG35" s="134"/>
      <c r="BH35" s="124"/>
      <c r="BI35" s="124"/>
      <c r="BJ35" s="124"/>
      <c r="BK35" s="124"/>
      <c r="BL35" s="124"/>
      <c r="BM35" s="124"/>
      <c r="BN35" s="134"/>
      <c r="BO35" s="124"/>
      <c r="BP35" s="124"/>
      <c r="BQ35" s="124"/>
      <c r="BR35" s="124"/>
      <c r="BS35" s="124"/>
      <c r="BT35" s="124"/>
      <c r="BU35" s="134"/>
      <c r="BV35" s="124"/>
      <c r="BW35" s="124"/>
      <c r="BX35" s="124"/>
      <c r="BY35" s="58"/>
      <c r="BZ35" s="263">
        <f>COUNTA(D35:BY35)</f>
        <v>8</v>
      </c>
      <c r="CA35" s="58">
        <f>SUM(D35:BY35)</f>
        <v>951</v>
      </c>
      <c r="CB35" s="123">
        <f>CA35/BZ35</f>
        <v>118.875</v>
      </c>
      <c r="CC35" s="124">
        <f>MAX(D35:BY35)</f>
        <v>144</v>
      </c>
      <c r="CD35" s="125">
        <f>MIN(D35:BY35)</f>
        <v>85</v>
      </c>
    </row>
    <row r="36" spans="1:82" ht="14.25">
      <c r="A36" s="121">
        <v>35</v>
      </c>
      <c r="B36" s="48" t="s">
        <v>144</v>
      </c>
      <c r="C36" s="49" t="s">
        <v>88</v>
      </c>
      <c r="D36" s="50"/>
      <c r="E36" s="50"/>
      <c r="F36" s="50"/>
      <c r="G36" s="50"/>
      <c r="H36" s="50"/>
      <c r="I36" s="50"/>
      <c r="J36" s="133"/>
      <c r="K36" s="130"/>
      <c r="L36" s="50"/>
      <c r="M36" s="50"/>
      <c r="N36" s="50"/>
      <c r="O36" s="50"/>
      <c r="P36" s="50"/>
      <c r="Q36" s="133"/>
      <c r="R36" s="130"/>
      <c r="S36" s="50"/>
      <c r="T36" s="50"/>
      <c r="U36" s="50"/>
      <c r="V36" s="51"/>
      <c r="W36" s="51"/>
      <c r="X36" s="160"/>
      <c r="Y36" s="53"/>
      <c r="Z36" s="51"/>
      <c r="AA36" s="51"/>
      <c r="AB36" s="51">
        <v>127</v>
      </c>
      <c r="AC36" s="51">
        <v>109</v>
      </c>
      <c r="AD36" s="51">
        <v>119</v>
      </c>
      <c r="AE36" s="160"/>
      <c r="AF36" s="53"/>
      <c r="AG36" s="51"/>
      <c r="AH36" s="51"/>
      <c r="AI36" s="51"/>
      <c r="AJ36" s="51"/>
      <c r="AK36" s="51"/>
      <c r="AL36" s="160"/>
      <c r="AM36" s="53"/>
      <c r="AN36" s="51"/>
      <c r="AO36" s="51"/>
      <c r="AP36" s="51"/>
      <c r="AQ36" s="51"/>
      <c r="AR36" s="51"/>
      <c r="AS36" s="160"/>
      <c r="AT36" s="53"/>
      <c r="AU36" s="53"/>
      <c r="AV36" s="53"/>
      <c r="AW36" s="53"/>
      <c r="AX36" s="53"/>
      <c r="AY36" s="51"/>
      <c r="AZ36" s="255"/>
      <c r="BA36" s="53"/>
      <c r="BB36" s="53"/>
      <c r="BC36" s="53"/>
      <c r="BD36" s="53"/>
      <c r="BE36" s="53"/>
      <c r="BF36" s="53"/>
      <c r="BG36" s="160"/>
      <c r="BH36" s="53"/>
      <c r="BI36" s="53"/>
      <c r="BJ36" s="53"/>
      <c r="BK36" s="53"/>
      <c r="BL36" s="53"/>
      <c r="BM36" s="53"/>
      <c r="BN36" s="160"/>
      <c r="BO36" s="53"/>
      <c r="BP36" s="53"/>
      <c r="BQ36" s="53"/>
      <c r="BR36" s="53"/>
      <c r="BS36" s="53"/>
      <c r="BT36" s="53"/>
      <c r="BU36" s="160"/>
      <c r="BV36" s="53"/>
      <c r="BW36" s="53"/>
      <c r="BX36" s="53"/>
      <c r="BY36" s="51"/>
      <c r="BZ36" s="262">
        <f>COUNTA(D36:BY36)</f>
        <v>3</v>
      </c>
      <c r="CA36" s="51">
        <f>SUM(D36:BY36)</f>
        <v>355</v>
      </c>
      <c r="CB36" s="52">
        <f>CA36/BZ36</f>
        <v>118.33333333333333</v>
      </c>
      <c r="CC36" s="53">
        <f>MAX(D36:BY36)</f>
        <v>127</v>
      </c>
      <c r="CD36" s="54">
        <f>MIN(D36:BY36)</f>
        <v>109</v>
      </c>
    </row>
    <row r="37" spans="1:82" ht="14.25">
      <c r="A37" s="47">
        <v>36</v>
      </c>
      <c r="B37" s="48" t="s">
        <v>328</v>
      </c>
      <c r="C37" s="49" t="s">
        <v>61</v>
      </c>
      <c r="D37" s="50"/>
      <c r="E37" s="50"/>
      <c r="F37" s="50"/>
      <c r="G37" s="50"/>
      <c r="H37" s="50"/>
      <c r="I37" s="50"/>
      <c r="J37" s="133"/>
      <c r="K37" s="130"/>
      <c r="L37" s="50"/>
      <c r="M37" s="50"/>
      <c r="N37" s="50"/>
      <c r="O37" s="50"/>
      <c r="P37" s="50"/>
      <c r="Q37" s="133"/>
      <c r="R37" s="130"/>
      <c r="S37" s="50"/>
      <c r="T37" s="50"/>
      <c r="U37" s="50"/>
      <c r="V37" s="51"/>
      <c r="W37" s="51"/>
      <c r="X37" s="160"/>
      <c r="Y37" s="53"/>
      <c r="Z37" s="51"/>
      <c r="AA37" s="51"/>
      <c r="AB37" s="51"/>
      <c r="AC37" s="51"/>
      <c r="AD37" s="51"/>
      <c r="AE37" s="160"/>
      <c r="AF37" s="53"/>
      <c r="AG37" s="51"/>
      <c r="AH37" s="51"/>
      <c r="AI37" s="51"/>
      <c r="AJ37" s="51"/>
      <c r="AK37" s="51"/>
      <c r="AL37" s="160"/>
      <c r="AM37" s="53">
        <v>110</v>
      </c>
      <c r="AN37" s="51">
        <v>108</v>
      </c>
      <c r="AO37" s="51">
        <v>151</v>
      </c>
      <c r="AP37" s="51">
        <v>92</v>
      </c>
      <c r="AQ37" s="51">
        <v>124</v>
      </c>
      <c r="AR37" s="51"/>
      <c r="AS37" s="160"/>
      <c r="AT37" s="53"/>
      <c r="AU37" s="53"/>
      <c r="AV37" s="53"/>
      <c r="AW37" s="53"/>
      <c r="AX37" s="53"/>
      <c r="AY37" s="51"/>
      <c r="AZ37" s="255"/>
      <c r="BA37" s="53"/>
      <c r="BB37" s="53"/>
      <c r="BC37" s="53"/>
      <c r="BD37" s="53"/>
      <c r="BE37" s="53"/>
      <c r="BF37" s="53"/>
      <c r="BG37" s="160"/>
      <c r="BH37" s="53"/>
      <c r="BI37" s="53"/>
      <c r="BJ37" s="53"/>
      <c r="BK37" s="53"/>
      <c r="BL37" s="53"/>
      <c r="BM37" s="53"/>
      <c r="BN37" s="160"/>
      <c r="BO37" s="53"/>
      <c r="BP37" s="53"/>
      <c r="BQ37" s="53"/>
      <c r="BR37" s="53"/>
      <c r="BS37" s="53"/>
      <c r="BT37" s="53"/>
      <c r="BU37" s="160"/>
      <c r="BV37" s="53"/>
      <c r="BW37" s="53"/>
      <c r="BX37" s="53"/>
      <c r="BY37" s="51"/>
      <c r="BZ37" s="262">
        <f>COUNTA(D37:BY37)</f>
        <v>5</v>
      </c>
      <c r="CA37" s="51">
        <f>SUM(D37:BY37)</f>
        <v>585</v>
      </c>
      <c r="CB37" s="52">
        <f>CA37/BZ37</f>
        <v>117</v>
      </c>
      <c r="CC37" s="53">
        <f>MAX(D37:BY37)</f>
        <v>151</v>
      </c>
      <c r="CD37" s="54">
        <f>MIN(D37:BY37)</f>
        <v>92</v>
      </c>
    </row>
    <row r="38" spans="1:82" ht="14.25">
      <c r="A38" s="47">
        <v>37</v>
      </c>
      <c r="B38" s="159" t="s">
        <v>148</v>
      </c>
      <c r="C38" s="56" t="s">
        <v>65</v>
      </c>
      <c r="D38" s="57">
        <v>122</v>
      </c>
      <c r="E38" s="57">
        <v>93</v>
      </c>
      <c r="F38" s="57">
        <v>95</v>
      </c>
      <c r="G38" s="57">
        <v>77</v>
      </c>
      <c r="H38" s="57">
        <v>137</v>
      </c>
      <c r="I38" s="57">
        <v>116</v>
      </c>
      <c r="J38" s="132">
        <v>158</v>
      </c>
      <c r="K38" s="129">
        <v>126</v>
      </c>
      <c r="L38" s="57">
        <v>171</v>
      </c>
      <c r="M38" s="57">
        <v>119</v>
      </c>
      <c r="N38" s="57">
        <v>92</v>
      </c>
      <c r="O38" s="57">
        <v>149</v>
      </c>
      <c r="P38" s="57">
        <v>103</v>
      </c>
      <c r="Q38" s="132">
        <v>105</v>
      </c>
      <c r="R38" s="129">
        <v>125</v>
      </c>
      <c r="S38" s="57">
        <v>103</v>
      </c>
      <c r="T38" s="57">
        <v>114</v>
      </c>
      <c r="U38" s="57">
        <v>130</v>
      </c>
      <c r="V38" s="58">
        <v>119</v>
      </c>
      <c r="W38" s="58">
        <v>142</v>
      </c>
      <c r="X38" s="134">
        <v>122</v>
      </c>
      <c r="Y38" s="124">
        <v>157</v>
      </c>
      <c r="Z38" s="58">
        <v>108</v>
      </c>
      <c r="AA38" s="58">
        <v>115</v>
      </c>
      <c r="AB38" s="58">
        <v>131</v>
      </c>
      <c r="AC38" s="58">
        <v>104</v>
      </c>
      <c r="AD38" s="58">
        <v>113</v>
      </c>
      <c r="AE38" s="134">
        <v>109</v>
      </c>
      <c r="AF38" s="124">
        <v>89</v>
      </c>
      <c r="AG38" s="58">
        <v>117</v>
      </c>
      <c r="AH38" s="58">
        <v>111</v>
      </c>
      <c r="AI38" s="58">
        <v>111</v>
      </c>
      <c r="AJ38" s="58">
        <v>99</v>
      </c>
      <c r="AK38" s="58">
        <v>119</v>
      </c>
      <c r="AL38" s="134">
        <v>118</v>
      </c>
      <c r="AM38" s="124">
        <v>104</v>
      </c>
      <c r="AN38" s="58">
        <v>135</v>
      </c>
      <c r="AO38" s="58">
        <v>90</v>
      </c>
      <c r="AP38" s="58">
        <v>148</v>
      </c>
      <c r="AQ38" s="58">
        <v>119</v>
      </c>
      <c r="AR38" s="58">
        <v>133</v>
      </c>
      <c r="AS38" s="134">
        <v>136</v>
      </c>
      <c r="AT38" s="124">
        <v>132</v>
      </c>
      <c r="AU38" s="124">
        <v>110</v>
      </c>
      <c r="AV38" s="124">
        <v>115</v>
      </c>
      <c r="AW38" s="124">
        <v>122</v>
      </c>
      <c r="AX38" s="124">
        <v>131</v>
      </c>
      <c r="AY38" s="58">
        <v>96</v>
      </c>
      <c r="AZ38" s="257">
        <v>87</v>
      </c>
      <c r="BA38" s="124">
        <v>124</v>
      </c>
      <c r="BB38" s="124">
        <v>123</v>
      </c>
      <c r="BC38" s="124">
        <v>103</v>
      </c>
      <c r="BD38" s="124">
        <v>93</v>
      </c>
      <c r="BE38" s="124">
        <v>103</v>
      </c>
      <c r="BF38" s="124">
        <v>85</v>
      </c>
      <c r="BG38" s="134">
        <v>111</v>
      </c>
      <c r="BH38" s="124">
        <v>104</v>
      </c>
      <c r="BI38" s="124">
        <v>103</v>
      </c>
      <c r="BJ38" s="124">
        <v>129</v>
      </c>
      <c r="BK38" s="124">
        <v>127</v>
      </c>
      <c r="BL38" s="124">
        <v>107</v>
      </c>
      <c r="BM38" s="124">
        <v>96</v>
      </c>
      <c r="BN38" s="134">
        <v>101</v>
      </c>
      <c r="BO38" s="124">
        <v>111</v>
      </c>
      <c r="BP38" s="124">
        <v>137</v>
      </c>
      <c r="BQ38" s="124">
        <v>110</v>
      </c>
      <c r="BR38" s="124">
        <v>85</v>
      </c>
      <c r="BS38" s="124">
        <v>139</v>
      </c>
      <c r="BT38" s="124">
        <v>123</v>
      </c>
      <c r="BU38" s="134">
        <v>146</v>
      </c>
      <c r="BV38" s="124">
        <v>124</v>
      </c>
      <c r="BW38" s="124"/>
      <c r="BX38" s="124"/>
      <c r="BY38" s="58"/>
      <c r="BZ38" s="79">
        <f>COUNTA(D38:BY38)</f>
        <v>71</v>
      </c>
      <c r="CA38" s="51">
        <f>SUM(D38:BY38)</f>
        <v>8261</v>
      </c>
      <c r="CB38" s="52">
        <f>CA38/BZ38</f>
        <v>116.35211267605634</v>
      </c>
      <c r="CC38" s="53">
        <f>MAX(D38:BY38)</f>
        <v>171</v>
      </c>
      <c r="CD38" s="54">
        <f>MIN(D38:BY38)</f>
        <v>77</v>
      </c>
    </row>
    <row r="39" spans="1:82" ht="14.25">
      <c r="A39" s="121">
        <v>38</v>
      </c>
      <c r="B39" s="59" t="s">
        <v>357</v>
      </c>
      <c r="C39" s="56" t="s">
        <v>8</v>
      </c>
      <c r="D39" s="57"/>
      <c r="E39" s="57"/>
      <c r="F39" s="57"/>
      <c r="G39" s="57"/>
      <c r="H39" s="57"/>
      <c r="I39" s="57"/>
      <c r="J39" s="132"/>
      <c r="K39" s="129"/>
      <c r="L39" s="57"/>
      <c r="M39" s="57"/>
      <c r="N39" s="57"/>
      <c r="O39" s="57"/>
      <c r="P39" s="57"/>
      <c r="Q39" s="132"/>
      <c r="R39" s="129"/>
      <c r="S39" s="57"/>
      <c r="T39" s="57"/>
      <c r="U39" s="57"/>
      <c r="V39" s="58"/>
      <c r="W39" s="58"/>
      <c r="X39" s="134"/>
      <c r="Y39" s="124"/>
      <c r="Z39" s="58"/>
      <c r="AA39" s="58"/>
      <c r="AB39" s="58"/>
      <c r="AC39" s="58"/>
      <c r="AD39" s="58"/>
      <c r="AE39" s="134"/>
      <c r="AF39" s="124"/>
      <c r="AG39" s="58"/>
      <c r="AH39" s="58"/>
      <c r="AI39" s="58"/>
      <c r="AJ39" s="58"/>
      <c r="AK39" s="58"/>
      <c r="AL39" s="134"/>
      <c r="AM39" s="124"/>
      <c r="AN39" s="58"/>
      <c r="AO39" s="58"/>
      <c r="AP39" s="58"/>
      <c r="AQ39" s="58"/>
      <c r="AR39" s="58"/>
      <c r="AS39" s="134"/>
      <c r="AT39" s="124">
        <v>113</v>
      </c>
      <c r="AU39" s="124"/>
      <c r="AV39" s="124"/>
      <c r="AW39" s="124"/>
      <c r="AX39" s="124">
        <v>119</v>
      </c>
      <c r="AY39" s="58"/>
      <c r="AZ39" s="257"/>
      <c r="BA39" s="124"/>
      <c r="BB39" s="124"/>
      <c r="BC39" s="124"/>
      <c r="BD39" s="124"/>
      <c r="BE39" s="124"/>
      <c r="BF39" s="124"/>
      <c r="BG39" s="134"/>
      <c r="BH39" s="124"/>
      <c r="BI39" s="124"/>
      <c r="BJ39" s="124"/>
      <c r="BK39" s="124"/>
      <c r="BL39" s="124"/>
      <c r="BM39" s="124"/>
      <c r="BN39" s="134"/>
      <c r="BO39" s="124"/>
      <c r="BP39" s="124"/>
      <c r="BQ39" s="124"/>
      <c r="BR39" s="124"/>
      <c r="BS39" s="124"/>
      <c r="BT39" s="124"/>
      <c r="BU39" s="134"/>
      <c r="BV39" s="124"/>
      <c r="BW39" s="124"/>
      <c r="BX39" s="124"/>
      <c r="BY39" s="58"/>
      <c r="BZ39" s="262">
        <f>COUNTA(D39:BY39)</f>
        <v>2</v>
      </c>
      <c r="CA39" s="51">
        <f>SUM(D39:BY39)</f>
        <v>232</v>
      </c>
      <c r="CB39" s="52">
        <f>CA39/BZ39</f>
        <v>116</v>
      </c>
      <c r="CC39" s="53">
        <f>MAX(D39:BY39)</f>
        <v>119</v>
      </c>
      <c r="CD39" s="54">
        <f>MIN(D39:BY39)</f>
        <v>113</v>
      </c>
    </row>
    <row r="40" spans="1:82" ht="14.25">
      <c r="A40" s="47">
        <v>39</v>
      </c>
      <c r="B40" s="48" t="s">
        <v>180</v>
      </c>
      <c r="C40" s="56" t="s">
        <v>61</v>
      </c>
      <c r="D40" s="50"/>
      <c r="E40" s="50"/>
      <c r="F40" s="50"/>
      <c r="G40" s="50"/>
      <c r="H40" s="50"/>
      <c r="I40" s="50"/>
      <c r="J40" s="133">
        <v>107</v>
      </c>
      <c r="K40" s="130">
        <v>112</v>
      </c>
      <c r="L40" s="50"/>
      <c r="M40" s="50">
        <v>108</v>
      </c>
      <c r="N40" s="50">
        <v>103</v>
      </c>
      <c r="O40" s="50"/>
      <c r="P40" s="50"/>
      <c r="Q40" s="133"/>
      <c r="R40" s="130">
        <v>127</v>
      </c>
      <c r="S40" s="50">
        <v>151</v>
      </c>
      <c r="T40" s="50">
        <v>104</v>
      </c>
      <c r="U40" s="50">
        <v>125</v>
      </c>
      <c r="V40" s="51">
        <v>105</v>
      </c>
      <c r="W40" s="51">
        <v>102</v>
      </c>
      <c r="X40" s="160">
        <v>94</v>
      </c>
      <c r="Y40" s="53"/>
      <c r="Z40" s="51">
        <v>103</v>
      </c>
      <c r="AA40" s="51">
        <v>132</v>
      </c>
      <c r="AB40" s="51">
        <v>107</v>
      </c>
      <c r="AC40" s="51">
        <v>95</v>
      </c>
      <c r="AD40" s="51">
        <v>114</v>
      </c>
      <c r="AE40" s="160">
        <v>119</v>
      </c>
      <c r="AF40" s="53">
        <v>120</v>
      </c>
      <c r="AG40" s="51">
        <v>139</v>
      </c>
      <c r="AH40" s="51">
        <v>133</v>
      </c>
      <c r="AI40" s="51">
        <v>111</v>
      </c>
      <c r="AJ40" s="51">
        <v>103</v>
      </c>
      <c r="AK40" s="51">
        <v>91</v>
      </c>
      <c r="AL40" s="160">
        <v>97</v>
      </c>
      <c r="AM40" s="53"/>
      <c r="AN40" s="51"/>
      <c r="AO40" s="51"/>
      <c r="AP40" s="51"/>
      <c r="AQ40" s="51"/>
      <c r="AR40" s="51"/>
      <c r="AS40" s="160">
        <v>128</v>
      </c>
      <c r="AT40" s="53">
        <v>88</v>
      </c>
      <c r="AU40" s="53">
        <v>153</v>
      </c>
      <c r="AV40" s="53">
        <v>90</v>
      </c>
      <c r="AW40" s="53">
        <v>135</v>
      </c>
      <c r="AX40" s="53">
        <v>110</v>
      </c>
      <c r="AY40" s="51">
        <v>103</v>
      </c>
      <c r="AZ40" s="255">
        <v>88</v>
      </c>
      <c r="BA40" s="53">
        <v>132</v>
      </c>
      <c r="BB40" s="53">
        <v>123</v>
      </c>
      <c r="BC40" s="53">
        <v>113</v>
      </c>
      <c r="BD40" s="53">
        <v>91</v>
      </c>
      <c r="BE40" s="53">
        <v>139</v>
      </c>
      <c r="BF40" s="53">
        <v>163</v>
      </c>
      <c r="BG40" s="160">
        <v>96</v>
      </c>
      <c r="BH40" s="53">
        <v>106</v>
      </c>
      <c r="BI40" s="53">
        <v>85</v>
      </c>
      <c r="BJ40" s="53">
        <v>99</v>
      </c>
      <c r="BK40" s="53">
        <v>131</v>
      </c>
      <c r="BL40" s="53">
        <v>125</v>
      </c>
      <c r="BM40" s="53">
        <v>101</v>
      </c>
      <c r="BN40" s="160">
        <v>105</v>
      </c>
      <c r="BO40" s="53">
        <v>120</v>
      </c>
      <c r="BP40" s="53">
        <v>95</v>
      </c>
      <c r="BQ40" s="53">
        <v>105</v>
      </c>
      <c r="BR40" s="53">
        <v>117</v>
      </c>
      <c r="BS40" s="53">
        <v>122</v>
      </c>
      <c r="BT40" s="53">
        <v>149</v>
      </c>
      <c r="BU40" s="160">
        <v>119</v>
      </c>
      <c r="BV40" s="53">
        <v>128</v>
      </c>
      <c r="BW40" s="53">
        <v>137</v>
      </c>
      <c r="BX40" s="53"/>
      <c r="BY40" s="51"/>
      <c r="BZ40" s="79">
        <f>COUNTA(D40:BY40)</f>
        <v>55</v>
      </c>
      <c r="CA40" s="51">
        <f>SUM(D40:BY40)</f>
        <v>6298</v>
      </c>
      <c r="CB40" s="52">
        <f>CA40/BZ40</f>
        <v>114.50909090909092</v>
      </c>
      <c r="CC40" s="51">
        <f>MAX(D40:BY40)</f>
        <v>163</v>
      </c>
      <c r="CD40" s="54">
        <f>MIN(D40:BY40)</f>
        <v>85</v>
      </c>
    </row>
    <row r="41" spans="1:82" ht="14.25">
      <c r="A41" s="47">
        <v>40</v>
      </c>
      <c r="B41" s="48" t="s">
        <v>59</v>
      </c>
      <c r="C41" s="49" t="s">
        <v>11</v>
      </c>
      <c r="D41" s="50">
        <v>140</v>
      </c>
      <c r="E41" s="50"/>
      <c r="F41" s="50">
        <v>117</v>
      </c>
      <c r="G41" s="50"/>
      <c r="H41" s="50"/>
      <c r="I41" s="50"/>
      <c r="J41" s="133"/>
      <c r="K41" s="130">
        <v>119</v>
      </c>
      <c r="L41" s="50"/>
      <c r="M41" s="50">
        <v>111</v>
      </c>
      <c r="N41" s="50">
        <v>111</v>
      </c>
      <c r="O41" s="50"/>
      <c r="P41" s="50"/>
      <c r="Q41" s="133">
        <v>119</v>
      </c>
      <c r="R41" s="130"/>
      <c r="S41" s="50">
        <v>148</v>
      </c>
      <c r="T41" s="50">
        <v>98</v>
      </c>
      <c r="U41" s="50">
        <v>96</v>
      </c>
      <c r="V41" s="51">
        <v>102</v>
      </c>
      <c r="W41" s="51">
        <v>79</v>
      </c>
      <c r="X41" s="160"/>
      <c r="Y41" s="53"/>
      <c r="Z41" s="51"/>
      <c r="AA41" s="51"/>
      <c r="AB41" s="51"/>
      <c r="AC41" s="51"/>
      <c r="AD41" s="51"/>
      <c r="AE41" s="160"/>
      <c r="AF41" s="53"/>
      <c r="AG41" s="51"/>
      <c r="AH41" s="51"/>
      <c r="AI41" s="51"/>
      <c r="AJ41" s="51"/>
      <c r="AK41" s="51"/>
      <c r="AL41" s="160"/>
      <c r="AM41" s="53"/>
      <c r="AN41" s="51"/>
      <c r="AO41" s="51"/>
      <c r="AP41" s="51"/>
      <c r="AQ41" s="51"/>
      <c r="AR41" s="51"/>
      <c r="AS41" s="160"/>
      <c r="AT41" s="53"/>
      <c r="AU41" s="53"/>
      <c r="AV41" s="53"/>
      <c r="AW41" s="53"/>
      <c r="AX41" s="53"/>
      <c r="AY41" s="51"/>
      <c r="AZ41" s="255"/>
      <c r="BA41" s="53"/>
      <c r="BB41" s="53"/>
      <c r="BC41" s="53"/>
      <c r="BD41" s="53"/>
      <c r="BE41" s="53"/>
      <c r="BF41" s="53"/>
      <c r="BG41" s="160"/>
      <c r="BH41" s="53"/>
      <c r="BI41" s="53"/>
      <c r="BJ41" s="53"/>
      <c r="BK41" s="53"/>
      <c r="BL41" s="53"/>
      <c r="BM41" s="53"/>
      <c r="BN41" s="160"/>
      <c r="BO41" s="53"/>
      <c r="BP41" s="53"/>
      <c r="BQ41" s="53"/>
      <c r="BR41" s="53"/>
      <c r="BS41" s="53"/>
      <c r="BT41" s="53"/>
      <c r="BU41" s="160"/>
      <c r="BV41" s="53"/>
      <c r="BW41" s="53"/>
      <c r="BX41" s="53"/>
      <c r="BY41" s="51"/>
      <c r="BZ41" s="262">
        <f>COUNTA(D41:BY41)</f>
        <v>11</v>
      </c>
      <c r="CA41" s="51">
        <f>SUM(D41:BY41)</f>
        <v>1240</v>
      </c>
      <c r="CB41" s="52">
        <f>CA41/BZ41</f>
        <v>112.72727272727273</v>
      </c>
      <c r="CC41" s="51">
        <f>MAX(D41:BY41)</f>
        <v>148</v>
      </c>
      <c r="CD41" s="54">
        <f>MIN(D41:BY41)</f>
        <v>79</v>
      </c>
    </row>
    <row r="42" spans="1:82" ht="14.25">
      <c r="A42" s="121">
        <v>41</v>
      </c>
      <c r="B42" s="59" t="s">
        <v>55</v>
      </c>
      <c r="C42" s="56" t="s">
        <v>6</v>
      </c>
      <c r="D42" s="57">
        <v>126</v>
      </c>
      <c r="E42" s="57">
        <v>120</v>
      </c>
      <c r="F42" s="57">
        <v>124</v>
      </c>
      <c r="G42" s="57">
        <v>109</v>
      </c>
      <c r="H42" s="57">
        <v>111</v>
      </c>
      <c r="I42" s="57">
        <v>146</v>
      </c>
      <c r="J42" s="132">
        <v>99</v>
      </c>
      <c r="K42" s="129"/>
      <c r="L42" s="57">
        <v>108</v>
      </c>
      <c r="M42" s="57">
        <v>109</v>
      </c>
      <c r="N42" s="57">
        <v>110</v>
      </c>
      <c r="O42" s="57">
        <v>114</v>
      </c>
      <c r="P42" s="57">
        <v>124</v>
      </c>
      <c r="Q42" s="132">
        <v>128</v>
      </c>
      <c r="R42" s="129">
        <v>100</v>
      </c>
      <c r="S42" s="57"/>
      <c r="T42" s="57"/>
      <c r="U42" s="57">
        <v>120</v>
      </c>
      <c r="V42" s="58">
        <v>133</v>
      </c>
      <c r="W42" s="58">
        <v>85</v>
      </c>
      <c r="X42" s="134">
        <v>114</v>
      </c>
      <c r="Y42" s="124"/>
      <c r="Z42" s="58"/>
      <c r="AA42" s="58"/>
      <c r="AB42" s="58">
        <v>144</v>
      </c>
      <c r="AC42" s="58">
        <v>101</v>
      </c>
      <c r="AD42" s="58">
        <v>92</v>
      </c>
      <c r="AE42" s="134"/>
      <c r="AF42" s="124"/>
      <c r="AG42" s="58"/>
      <c r="AH42" s="58"/>
      <c r="AI42" s="58">
        <v>111</v>
      </c>
      <c r="AJ42" s="58"/>
      <c r="AK42" s="58">
        <v>111</v>
      </c>
      <c r="AL42" s="134"/>
      <c r="AM42" s="124"/>
      <c r="AN42" s="58"/>
      <c r="AO42" s="58"/>
      <c r="AP42" s="58">
        <v>115</v>
      </c>
      <c r="AQ42" s="58">
        <v>107</v>
      </c>
      <c r="AR42" s="58">
        <v>91</v>
      </c>
      <c r="AS42" s="134"/>
      <c r="AT42" s="124">
        <v>86</v>
      </c>
      <c r="AU42" s="124">
        <v>106</v>
      </c>
      <c r="AV42" s="124">
        <v>138</v>
      </c>
      <c r="AW42" s="124">
        <v>122</v>
      </c>
      <c r="AX42" s="124"/>
      <c r="AY42" s="58">
        <v>93</v>
      </c>
      <c r="AZ42" s="257">
        <v>120</v>
      </c>
      <c r="BA42" s="124">
        <v>91</v>
      </c>
      <c r="BB42" s="124">
        <v>76</v>
      </c>
      <c r="BC42" s="124">
        <v>142</v>
      </c>
      <c r="BD42" s="124">
        <v>131</v>
      </c>
      <c r="BE42" s="124"/>
      <c r="BF42" s="124"/>
      <c r="BG42" s="134"/>
      <c r="BH42" s="124"/>
      <c r="BI42" s="124"/>
      <c r="BJ42" s="124">
        <v>137</v>
      </c>
      <c r="BK42" s="124">
        <v>107</v>
      </c>
      <c r="BL42" s="124">
        <v>131</v>
      </c>
      <c r="BM42" s="124">
        <v>101</v>
      </c>
      <c r="BN42" s="134">
        <v>84</v>
      </c>
      <c r="BO42" s="124"/>
      <c r="BP42" s="124"/>
      <c r="BQ42" s="124"/>
      <c r="BR42" s="124"/>
      <c r="BS42" s="124"/>
      <c r="BT42" s="124"/>
      <c r="BU42" s="134"/>
      <c r="BV42" s="124"/>
      <c r="BW42" s="124"/>
      <c r="BX42" s="124"/>
      <c r="BY42" s="58"/>
      <c r="BZ42" s="79">
        <f>COUNTA(D42:BY42)</f>
        <v>41</v>
      </c>
      <c r="CA42" s="51">
        <f>SUM(D42:BY42)</f>
        <v>4617</v>
      </c>
      <c r="CB42" s="52">
        <f>CA42/BZ42</f>
        <v>112.60975609756098</v>
      </c>
      <c r="CC42" s="51">
        <f>MAX(D42:BY42)</f>
        <v>146</v>
      </c>
      <c r="CD42" s="54">
        <f>MIN(D42:BY42)</f>
        <v>76</v>
      </c>
    </row>
    <row r="43" spans="1:82" ht="14.25">
      <c r="A43" s="47">
        <v>42</v>
      </c>
      <c r="B43" s="48" t="s">
        <v>180</v>
      </c>
      <c r="C43" s="49" t="s">
        <v>6</v>
      </c>
      <c r="D43" s="50"/>
      <c r="E43" s="50"/>
      <c r="F43" s="50"/>
      <c r="G43" s="50"/>
      <c r="H43" s="50"/>
      <c r="I43" s="50"/>
      <c r="J43" s="133"/>
      <c r="K43" s="130"/>
      <c r="L43" s="50"/>
      <c r="M43" s="50"/>
      <c r="N43" s="50"/>
      <c r="O43" s="50"/>
      <c r="P43" s="50"/>
      <c r="Q43" s="133"/>
      <c r="R43" s="130"/>
      <c r="S43" s="50"/>
      <c r="T43" s="50"/>
      <c r="U43" s="50"/>
      <c r="V43" s="51"/>
      <c r="W43" s="51"/>
      <c r="X43" s="160"/>
      <c r="Y43" s="53"/>
      <c r="Z43" s="51"/>
      <c r="AA43" s="51"/>
      <c r="AB43" s="51"/>
      <c r="AC43" s="51"/>
      <c r="AD43" s="51"/>
      <c r="AE43" s="160"/>
      <c r="AF43" s="53"/>
      <c r="AG43" s="51"/>
      <c r="AH43" s="51"/>
      <c r="AI43" s="51"/>
      <c r="AJ43" s="51"/>
      <c r="AK43" s="51"/>
      <c r="AL43" s="160">
        <v>111</v>
      </c>
      <c r="AM43" s="53"/>
      <c r="AN43" s="51"/>
      <c r="AO43" s="51"/>
      <c r="AP43" s="51"/>
      <c r="AQ43" s="51"/>
      <c r="AR43" s="51"/>
      <c r="AS43" s="160"/>
      <c r="AT43" s="53"/>
      <c r="AU43" s="53"/>
      <c r="AV43" s="53"/>
      <c r="AW43" s="53"/>
      <c r="AX43" s="53"/>
      <c r="AY43" s="51"/>
      <c r="AZ43" s="255"/>
      <c r="BA43" s="53"/>
      <c r="BB43" s="53"/>
      <c r="BC43" s="53"/>
      <c r="BD43" s="53"/>
      <c r="BE43" s="53"/>
      <c r="BF43" s="53"/>
      <c r="BG43" s="160"/>
      <c r="BH43" s="53"/>
      <c r="BI43" s="53"/>
      <c r="BJ43" s="53"/>
      <c r="BK43" s="53"/>
      <c r="BL43" s="53"/>
      <c r="BM43" s="53"/>
      <c r="BN43" s="160"/>
      <c r="BO43" s="53"/>
      <c r="BP43" s="53"/>
      <c r="BQ43" s="53"/>
      <c r="BR43" s="53"/>
      <c r="BS43" s="53"/>
      <c r="BT43" s="53"/>
      <c r="BU43" s="160"/>
      <c r="BV43" s="53"/>
      <c r="BW43" s="53"/>
      <c r="BX43" s="53"/>
      <c r="BY43" s="51"/>
      <c r="BZ43" s="262">
        <f>COUNTA(D43:BY43)</f>
        <v>1</v>
      </c>
      <c r="CA43" s="51">
        <f>SUM(D43:BY43)</f>
        <v>111</v>
      </c>
      <c r="CB43" s="52">
        <f>CA43/BZ43</f>
        <v>111</v>
      </c>
      <c r="CC43" s="51">
        <f>MAX(D43:BY43)</f>
        <v>111</v>
      </c>
      <c r="CD43" s="54">
        <f>MIN(D43:BY43)</f>
        <v>111</v>
      </c>
    </row>
    <row r="44" spans="1:82" ht="14.25">
      <c r="A44" s="47">
        <v>43</v>
      </c>
      <c r="B44" s="48" t="s">
        <v>239</v>
      </c>
      <c r="C44" s="49" t="s">
        <v>61</v>
      </c>
      <c r="D44" s="50"/>
      <c r="E44" s="50"/>
      <c r="F44" s="50"/>
      <c r="G44" s="50"/>
      <c r="H44" s="50"/>
      <c r="I44" s="50"/>
      <c r="J44" s="133"/>
      <c r="K44" s="130"/>
      <c r="L44" s="50"/>
      <c r="M44" s="50"/>
      <c r="N44" s="50"/>
      <c r="O44" s="50"/>
      <c r="P44" s="50"/>
      <c r="Q44" s="133"/>
      <c r="R44" s="130"/>
      <c r="S44" s="50"/>
      <c r="T44" s="50"/>
      <c r="U44" s="50"/>
      <c r="V44" s="51"/>
      <c r="W44" s="51"/>
      <c r="X44" s="160"/>
      <c r="Y44" s="53">
        <v>56</v>
      </c>
      <c r="Z44" s="51"/>
      <c r="AA44" s="51"/>
      <c r="AB44" s="51"/>
      <c r="AC44" s="51"/>
      <c r="AD44" s="51"/>
      <c r="AE44" s="160"/>
      <c r="AF44" s="53"/>
      <c r="AG44" s="51"/>
      <c r="AH44" s="51"/>
      <c r="AI44" s="51"/>
      <c r="AJ44" s="51"/>
      <c r="AK44" s="51"/>
      <c r="AL44" s="160"/>
      <c r="AM44" s="53"/>
      <c r="AN44" s="51">
        <v>128</v>
      </c>
      <c r="AO44" s="51">
        <v>133</v>
      </c>
      <c r="AP44" s="51"/>
      <c r="AQ44" s="51">
        <v>109</v>
      </c>
      <c r="AR44" s="51">
        <v>129</v>
      </c>
      <c r="AS44" s="160"/>
      <c r="AT44" s="53"/>
      <c r="AU44" s="53"/>
      <c r="AV44" s="53"/>
      <c r="AW44" s="53"/>
      <c r="AX44" s="53"/>
      <c r="AY44" s="51"/>
      <c r="AZ44" s="255"/>
      <c r="BA44" s="53"/>
      <c r="BB44" s="53"/>
      <c r="BC44" s="53"/>
      <c r="BD44" s="53"/>
      <c r="BE44" s="53"/>
      <c r="BF44" s="53"/>
      <c r="BG44" s="160"/>
      <c r="BH44" s="53"/>
      <c r="BI44" s="53"/>
      <c r="BJ44" s="53"/>
      <c r="BK44" s="53"/>
      <c r="BL44" s="53"/>
      <c r="BM44" s="53"/>
      <c r="BN44" s="160"/>
      <c r="BO44" s="53"/>
      <c r="BP44" s="53"/>
      <c r="BQ44" s="53"/>
      <c r="BR44" s="53"/>
      <c r="BS44" s="53"/>
      <c r="BT44" s="53"/>
      <c r="BU44" s="160"/>
      <c r="BV44" s="53"/>
      <c r="BW44" s="53"/>
      <c r="BX44" s="53"/>
      <c r="BY44" s="51"/>
      <c r="BZ44" s="262">
        <f>COUNTA(D44:BY44)</f>
        <v>5</v>
      </c>
      <c r="CA44" s="51">
        <f>SUM(D44:BY44)</f>
        <v>555</v>
      </c>
      <c r="CB44" s="52">
        <f>CA44/BZ44</f>
        <v>111</v>
      </c>
      <c r="CC44" s="53">
        <f>MAX(D44:BY44)</f>
        <v>133</v>
      </c>
      <c r="CD44" s="54">
        <f>MIN(D44:BY44)</f>
        <v>56</v>
      </c>
    </row>
    <row r="45" spans="1:82" ht="14.25">
      <c r="A45" s="121">
        <v>44</v>
      </c>
      <c r="B45" s="48" t="s">
        <v>142</v>
      </c>
      <c r="C45" s="49" t="s">
        <v>88</v>
      </c>
      <c r="D45" s="50"/>
      <c r="E45" s="50">
        <v>97</v>
      </c>
      <c r="F45" s="50">
        <v>126</v>
      </c>
      <c r="G45" s="50"/>
      <c r="H45" s="50">
        <v>94</v>
      </c>
      <c r="I45" s="50">
        <v>103</v>
      </c>
      <c r="J45" s="133">
        <v>86</v>
      </c>
      <c r="K45" s="130"/>
      <c r="L45" s="50">
        <v>91</v>
      </c>
      <c r="M45" s="50">
        <v>79</v>
      </c>
      <c r="N45" s="50"/>
      <c r="O45" s="50">
        <v>113</v>
      </c>
      <c r="P45" s="50"/>
      <c r="Q45" s="133">
        <v>118</v>
      </c>
      <c r="R45" s="130">
        <v>87</v>
      </c>
      <c r="S45" s="50"/>
      <c r="T45" s="50">
        <v>111</v>
      </c>
      <c r="U45" s="50"/>
      <c r="V45" s="51">
        <v>126</v>
      </c>
      <c r="W45" s="51">
        <v>119</v>
      </c>
      <c r="X45" s="160">
        <v>100</v>
      </c>
      <c r="Y45" s="53"/>
      <c r="Z45" s="51">
        <v>100</v>
      </c>
      <c r="AA45" s="51"/>
      <c r="AB45" s="51">
        <v>127</v>
      </c>
      <c r="AC45" s="51">
        <v>93</v>
      </c>
      <c r="AD45" s="51">
        <v>131</v>
      </c>
      <c r="AE45" s="160">
        <v>83</v>
      </c>
      <c r="AF45" s="53">
        <v>136</v>
      </c>
      <c r="AG45" s="51">
        <v>79</v>
      </c>
      <c r="AH45" s="51">
        <v>163</v>
      </c>
      <c r="AI45" s="51">
        <v>99</v>
      </c>
      <c r="AJ45" s="51"/>
      <c r="AK45" s="51">
        <v>102</v>
      </c>
      <c r="AL45" s="160">
        <v>92</v>
      </c>
      <c r="AM45" s="53"/>
      <c r="AN45" s="51"/>
      <c r="AO45" s="51"/>
      <c r="AP45" s="51"/>
      <c r="AQ45" s="51"/>
      <c r="AR45" s="51"/>
      <c r="AS45" s="160">
        <v>101</v>
      </c>
      <c r="AT45" s="53">
        <v>82</v>
      </c>
      <c r="AU45" s="53"/>
      <c r="AV45" s="53">
        <v>84</v>
      </c>
      <c r="AW45" s="53"/>
      <c r="AX45" s="53">
        <v>120</v>
      </c>
      <c r="AY45" s="51"/>
      <c r="AZ45" s="255"/>
      <c r="BA45" s="53">
        <v>145</v>
      </c>
      <c r="BB45" s="53">
        <v>135</v>
      </c>
      <c r="BC45" s="53">
        <v>132</v>
      </c>
      <c r="BD45" s="53">
        <v>102</v>
      </c>
      <c r="BE45" s="53"/>
      <c r="BF45" s="53">
        <v>86</v>
      </c>
      <c r="BG45" s="160">
        <v>134</v>
      </c>
      <c r="BH45" s="53"/>
      <c r="BI45" s="53">
        <v>139</v>
      </c>
      <c r="BJ45" s="53"/>
      <c r="BK45" s="53">
        <v>128</v>
      </c>
      <c r="BL45" s="53">
        <v>102</v>
      </c>
      <c r="BM45" s="53">
        <v>110</v>
      </c>
      <c r="BN45" s="160"/>
      <c r="BO45" s="53"/>
      <c r="BP45" s="53">
        <v>100</v>
      </c>
      <c r="BQ45" s="53">
        <v>85</v>
      </c>
      <c r="BR45" s="53">
        <v>118</v>
      </c>
      <c r="BS45" s="53"/>
      <c r="BT45" s="53">
        <v>143</v>
      </c>
      <c r="BU45" s="160"/>
      <c r="BV45" s="53"/>
      <c r="BW45" s="53"/>
      <c r="BX45" s="53"/>
      <c r="BY45" s="51"/>
      <c r="BZ45" s="79">
        <f>COUNTA(D45:BY45)</f>
        <v>43</v>
      </c>
      <c r="CA45" s="51">
        <f>SUM(D45:BY45)</f>
        <v>4701</v>
      </c>
      <c r="CB45" s="52">
        <f>CA45/BZ45</f>
        <v>109.32558139534883</v>
      </c>
      <c r="CC45" s="53">
        <f>MAX(D45:BY45)</f>
        <v>163</v>
      </c>
      <c r="CD45" s="54">
        <f>MIN(D45:BY45)</f>
        <v>79</v>
      </c>
    </row>
    <row r="46" spans="1:82" ht="14.25">
      <c r="A46" s="47">
        <v>45</v>
      </c>
      <c r="B46" s="48" t="s">
        <v>58</v>
      </c>
      <c r="C46" s="56" t="s">
        <v>6</v>
      </c>
      <c r="D46" s="50"/>
      <c r="E46" s="50"/>
      <c r="F46" s="50"/>
      <c r="G46" s="50"/>
      <c r="H46" s="50"/>
      <c r="I46" s="50"/>
      <c r="J46" s="133">
        <v>113</v>
      </c>
      <c r="K46" s="130">
        <v>104</v>
      </c>
      <c r="L46" s="50"/>
      <c r="M46" s="50"/>
      <c r="N46" s="50"/>
      <c r="O46" s="50"/>
      <c r="P46" s="50"/>
      <c r="Q46" s="133"/>
      <c r="R46" s="130"/>
      <c r="S46" s="50"/>
      <c r="T46" s="50"/>
      <c r="U46" s="50"/>
      <c r="V46" s="51"/>
      <c r="W46" s="51"/>
      <c r="X46" s="160"/>
      <c r="Y46" s="53"/>
      <c r="Z46" s="51"/>
      <c r="AA46" s="51"/>
      <c r="AB46" s="51"/>
      <c r="AC46" s="51"/>
      <c r="AD46" s="51"/>
      <c r="AE46" s="160"/>
      <c r="AF46" s="53"/>
      <c r="AG46" s="51"/>
      <c r="AH46" s="51"/>
      <c r="AI46" s="51"/>
      <c r="AJ46" s="51"/>
      <c r="AK46" s="51"/>
      <c r="AL46" s="160"/>
      <c r="AM46" s="53"/>
      <c r="AN46" s="51"/>
      <c r="AO46" s="51"/>
      <c r="AP46" s="51"/>
      <c r="AQ46" s="51"/>
      <c r="AR46" s="51"/>
      <c r="AS46" s="160"/>
      <c r="AT46" s="53"/>
      <c r="AU46" s="53"/>
      <c r="AV46" s="53"/>
      <c r="AW46" s="53"/>
      <c r="AX46" s="53"/>
      <c r="AY46" s="51"/>
      <c r="AZ46" s="255"/>
      <c r="BA46" s="53"/>
      <c r="BB46" s="53"/>
      <c r="BC46" s="53"/>
      <c r="BD46" s="53"/>
      <c r="BE46" s="53"/>
      <c r="BF46" s="53"/>
      <c r="BG46" s="160"/>
      <c r="BH46" s="53"/>
      <c r="BI46" s="53"/>
      <c r="BJ46" s="53"/>
      <c r="BK46" s="53"/>
      <c r="BL46" s="53"/>
      <c r="BM46" s="53"/>
      <c r="BN46" s="160"/>
      <c r="BO46" s="53"/>
      <c r="BP46" s="53"/>
      <c r="BQ46" s="53"/>
      <c r="BR46" s="53"/>
      <c r="BS46" s="53"/>
      <c r="BT46" s="53"/>
      <c r="BU46" s="160"/>
      <c r="BV46" s="53"/>
      <c r="BW46" s="53"/>
      <c r="BX46" s="53"/>
      <c r="BY46" s="51"/>
      <c r="BZ46" s="262">
        <f>COUNTA(D46:BY46)</f>
        <v>2</v>
      </c>
      <c r="CA46" s="51">
        <f>SUM(D46:BY46)</f>
        <v>217</v>
      </c>
      <c r="CB46" s="52">
        <f>CA46/BZ46</f>
        <v>108.5</v>
      </c>
      <c r="CC46" s="53">
        <f>MAX(D46:BY46)</f>
        <v>113</v>
      </c>
      <c r="CD46" s="54">
        <f>MIN(D46:BY46)</f>
        <v>104</v>
      </c>
    </row>
    <row r="47" spans="1:82" ht="14.25">
      <c r="A47" s="121">
        <v>46</v>
      </c>
      <c r="B47" s="59" t="s">
        <v>143</v>
      </c>
      <c r="C47" s="56" t="s">
        <v>88</v>
      </c>
      <c r="D47" s="57">
        <v>96</v>
      </c>
      <c r="E47" s="57">
        <v>83</v>
      </c>
      <c r="F47" s="57"/>
      <c r="G47" s="57">
        <v>90</v>
      </c>
      <c r="H47" s="57"/>
      <c r="I47" s="57">
        <v>87</v>
      </c>
      <c r="J47" s="132">
        <v>107</v>
      </c>
      <c r="K47" s="129">
        <v>109</v>
      </c>
      <c r="L47" s="57">
        <v>105</v>
      </c>
      <c r="M47" s="57"/>
      <c r="N47" s="57">
        <v>97</v>
      </c>
      <c r="O47" s="57"/>
      <c r="P47" s="57">
        <v>102</v>
      </c>
      <c r="Q47" s="132"/>
      <c r="R47" s="129">
        <v>106</v>
      </c>
      <c r="S47" s="57">
        <v>87</v>
      </c>
      <c r="T47" s="57">
        <v>100</v>
      </c>
      <c r="U47" s="57">
        <v>133</v>
      </c>
      <c r="V47" s="58"/>
      <c r="W47" s="58"/>
      <c r="X47" s="134">
        <v>88</v>
      </c>
      <c r="Y47" s="124">
        <v>125</v>
      </c>
      <c r="Z47" s="58"/>
      <c r="AA47" s="58">
        <v>136</v>
      </c>
      <c r="AB47" s="58"/>
      <c r="AC47" s="58"/>
      <c r="AD47" s="58"/>
      <c r="AE47" s="134">
        <v>92</v>
      </c>
      <c r="AF47" s="124">
        <v>97</v>
      </c>
      <c r="AG47" s="58"/>
      <c r="AH47" s="58"/>
      <c r="AI47" s="58"/>
      <c r="AJ47" s="58">
        <v>82</v>
      </c>
      <c r="AK47" s="58">
        <v>82</v>
      </c>
      <c r="AL47" s="134"/>
      <c r="AM47" s="124">
        <v>94</v>
      </c>
      <c r="AN47" s="58">
        <v>95</v>
      </c>
      <c r="AO47" s="58">
        <v>86</v>
      </c>
      <c r="AP47" s="58">
        <v>100</v>
      </c>
      <c r="AQ47" s="58">
        <v>100</v>
      </c>
      <c r="AR47" s="58">
        <v>118</v>
      </c>
      <c r="AS47" s="134">
        <v>105</v>
      </c>
      <c r="AT47" s="124"/>
      <c r="AU47" s="124">
        <v>131</v>
      </c>
      <c r="AV47" s="124">
        <v>115</v>
      </c>
      <c r="AW47" s="124">
        <v>99</v>
      </c>
      <c r="AX47" s="124"/>
      <c r="AY47" s="58">
        <v>112</v>
      </c>
      <c r="AZ47" s="257">
        <v>91</v>
      </c>
      <c r="BA47" s="124"/>
      <c r="BB47" s="124">
        <v>83</v>
      </c>
      <c r="BC47" s="124">
        <v>90</v>
      </c>
      <c r="BD47" s="124"/>
      <c r="BE47" s="124">
        <v>121</v>
      </c>
      <c r="BF47" s="124">
        <v>129</v>
      </c>
      <c r="BG47" s="134">
        <v>106</v>
      </c>
      <c r="BH47" s="124">
        <v>93</v>
      </c>
      <c r="BI47" s="124"/>
      <c r="BJ47" s="124">
        <v>100</v>
      </c>
      <c r="BK47" s="124"/>
      <c r="BL47" s="124">
        <v>130</v>
      </c>
      <c r="BM47" s="124"/>
      <c r="BN47" s="134">
        <v>145</v>
      </c>
      <c r="BO47" s="124">
        <v>100</v>
      </c>
      <c r="BP47" s="124"/>
      <c r="BQ47" s="124">
        <v>93</v>
      </c>
      <c r="BR47" s="124"/>
      <c r="BS47" s="124">
        <v>104</v>
      </c>
      <c r="BT47" s="124"/>
      <c r="BU47" s="134">
        <v>136</v>
      </c>
      <c r="BV47" s="124">
        <v>121</v>
      </c>
      <c r="BW47" s="124"/>
      <c r="BX47" s="124"/>
      <c r="BY47" s="58"/>
      <c r="BZ47" s="122">
        <f>COUNTA(D47:BY47)</f>
        <v>46</v>
      </c>
      <c r="CA47" s="58">
        <f>SUM(D47:BY47)</f>
        <v>4801</v>
      </c>
      <c r="CB47" s="123">
        <f>CA47/BZ47</f>
        <v>104.3695652173913</v>
      </c>
      <c r="CC47" s="124">
        <f>MAX(D47:BY47)</f>
        <v>145</v>
      </c>
      <c r="CD47" s="125">
        <f>MIN(D47:BY47)</f>
        <v>82</v>
      </c>
    </row>
    <row r="48" spans="1:82" ht="14.25">
      <c r="A48" s="47">
        <v>47</v>
      </c>
      <c r="B48" s="59" t="s">
        <v>64</v>
      </c>
      <c r="C48" s="56" t="s">
        <v>61</v>
      </c>
      <c r="D48" s="57"/>
      <c r="E48" s="57"/>
      <c r="F48" s="57"/>
      <c r="G48" s="57"/>
      <c r="H48" s="57"/>
      <c r="I48" s="57"/>
      <c r="J48" s="132"/>
      <c r="K48" s="129"/>
      <c r="L48" s="57"/>
      <c r="M48" s="57"/>
      <c r="N48" s="57"/>
      <c r="O48" s="57"/>
      <c r="P48" s="57">
        <v>100</v>
      </c>
      <c r="Q48" s="132">
        <v>97</v>
      </c>
      <c r="R48" s="129"/>
      <c r="S48" s="57"/>
      <c r="T48" s="57"/>
      <c r="U48" s="57"/>
      <c r="V48" s="58"/>
      <c r="W48" s="58"/>
      <c r="X48" s="134"/>
      <c r="Y48" s="124"/>
      <c r="Z48" s="58"/>
      <c r="AA48" s="58"/>
      <c r="AB48" s="58"/>
      <c r="AC48" s="58"/>
      <c r="AD48" s="58"/>
      <c r="AE48" s="134"/>
      <c r="AF48" s="124"/>
      <c r="AG48" s="58"/>
      <c r="AH48" s="58"/>
      <c r="AI48" s="58"/>
      <c r="AJ48" s="58"/>
      <c r="AK48" s="58"/>
      <c r="AL48" s="134"/>
      <c r="AM48" s="124"/>
      <c r="AN48" s="58"/>
      <c r="AO48" s="58"/>
      <c r="AP48" s="58"/>
      <c r="AQ48" s="58"/>
      <c r="AR48" s="58"/>
      <c r="AS48" s="134"/>
      <c r="AT48" s="124"/>
      <c r="AU48" s="124"/>
      <c r="AV48" s="124"/>
      <c r="AW48" s="124"/>
      <c r="AX48" s="124"/>
      <c r="AY48" s="58"/>
      <c r="AZ48" s="257"/>
      <c r="BA48" s="124"/>
      <c r="BB48" s="124"/>
      <c r="BC48" s="124"/>
      <c r="BD48" s="124"/>
      <c r="BE48" s="124"/>
      <c r="BF48" s="124"/>
      <c r="BG48" s="134"/>
      <c r="BH48" s="124"/>
      <c r="BI48" s="124"/>
      <c r="BJ48" s="124"/>
      <c r="BK48" s="124"/>
      <c r="BL48" s="124"/>
      <c r="BM48" s="124"/>
      <c r="BN48" s="134"/>
      <c r="BO48" s="124"/>
      <c r="BP48" s="124"/>
      <c r="BQ48" s="124"/>
      <c r="BR48" s="124"/>
      <c r="BS48" s="124"/>
      <c r="BT48" s="124"/>
      <c r="BU48" s="134"/>
      <c r="BV48" s="124"/>
      <c r="BW48" s="124"/>
      <c r="BX48" s="124"/>
      <c r="BY48" s="58"/>
      <c r="BZ48" s="263">
        <f>COUNTA(D48:BY48)</f>
        <v>2</v>
      </c>
      <c r="CA48" s="58">
        <f>SUM(D48:BY48)</f>
        <v>197</v>
      </c>
      <c r="CB48" s="123">
        <f>CA48/BZ48</f>
        <v>98.5</v>
      </c>
      <c r="CC48" s="124">
        <f>MAX(D48:BY48)</f>
        <v>100</v>
      </c>
      <c r="CD48" s="125">
        <f>MIN(D48:BY48)</f>
        <v>97</v>
      </c>
    </row>
    <row r="49" spans="1:82" ht="14.25">
      <c r="A49" s="121">
        <v>48</v>
      </c>
      <c r="B49" s="59" t="s">
        <v>141</v>
      </c>
      <c r="C49" s="56" t="s">
        <v>6</v>
      </c>
      <c r="D49" s="57">
        <v>90</v>
      </c>
      <c r="E49" s="57">
        <v>111</v>
      </c>
      <c r="F49" s="57">
        <v>72</v>
      </c>
      <c r="G49" s="57"/>
      <c r="H49" s="57">
        <v>93</v>
      </c>
      <c r="I49" s="57">
        <v>67</v>
      </c>
      <c r="J49" s="132"/>
      <c r="K49" s="129">
        <v>101</v>
      </c>
      <c r="L49" s="57"/>
      <c r="M49" s="57">
        <v>99</v>
      </c>
      <c r="N49" s="57">
        <v>80</v>
      </c>
      <c r="O49" s="57"/>
      <c r="P49" s="57"/>
      <c r="Q49" s="132"/>
      <c r="R49" s="129"/>
      <c r="S49" s="57"/>
      <c r="T49" s="57"/>
      <c r="U49" s="57"/>
      <c r="V49" s="58"/>
      <c r="W49" s="58">
        <v>102</v>
      </c>
      <c r="X49" s="134">
        <v>78</v>
      </c>
      <c r="Y49" s="124">
        <v>110</v>
      </c>
      <c r="Z49" s="58">
        <v>98</v>
      </c>
      <c r="AA49" s="58">
        <v>110</v>
      </c>
      <c r="AB49" s="58">
        <v>131</v>
      </c>
      <c r="AC49" s="58">
        <v>97</v>
      </c>
      <c r="AD49" s="58"/>
      <c r="AE49" s="134"/>
      <c r="AF49" s="124"/>
      <c r="AG49" s="58"/>
      <c r="AH49" s="58"/>
      <c r="AI49" s="58"/>
      <c r="AJ49" s="58"/>
      <c r="AK49" s="58"/>
      <c r="AL49" s="134"/>
      <c r="AM49" s="124"/>
      <c r="AN49" s="58"/>
      <c r="AO49" s="58"/>
      <c r="AP49" s="58"/>
      <c r="AQ49" s="58"/>
      <c r="AR49" s="58"/>
      <c r="AS49" s="134">
        <v>95</v>
      </c>
      <c r="AT49" s="124"/>
      <c r="AU49" s="124"/>
      <c r="AV49" s="124">
        <v>124</v>
      </c>
      <c r="AW49" s="124"/>
      <c r="AX49" s="124">
        <v>89</v>
      </c>
      <c r="AY49" s="58"/>
      <c r="AZ49" s="257"/>
      <c r="BA49" s="124"/>
      <c r="BB49" s="124"/>
      <c r="BC49" s="124"/>
      <c r="BD49" s="124"/>
      <c r="BE49" s="124"/>
      <c r="BF49" s="124"/>
      <c r="BG49" s="134"/>
      <c r="BH49" s="124"/>
      <c r="BI49" s="124"/>
      <c r="BJ49" s="124"/>
      <c r="BK49" s="124"/>
      <c r="BL49" s="124"/>
      <c r="BM49" s="124"/>
      <c r="BN49" s="134"/>
      <c r="BO49" s="124"/>
      <c r="BP49" s="124"/>
      <c r="BQ49" s="124"/>
      <c r="BR49" s="124"/>
      <c r="BS49" s="124"/>
      <c r="BT49" s="124"/>
      <c r="BU49" s="134"/>
      <c r="BV49" s="124"/>
      <c r="BW49" s="124"/>
      <c r="BX49" s="124"/>
      <c r="BY49" s="58"/>
      <c r="BZ49" s="263">
        <f>COUNTA(D49:BY49)</f>
        <v>18</v>
      </c>
      <c r="CA49" s="58">
        <f>SUM(D49:BY49)</f>
        <v>1747</v>
      </c>
      <c r="CB49" s="123">
        <f>CA49/BZ49</f>
        <v>97.055555555555557</v>
      </c>
      <c r="CC49" s="124">
        <f>MAX(D49:BY49)</f>
        <v>131</v>
      </c>
      <c r="CD49" s="125">
        <f>MIN(D49:BY49)</f>
        <v>67</v>
      </c>
    </row>
    <row r="50" spans="1:82" ht="14.25">
      <c r="A50" s="121">
        <v>49</v>
      </c>
      <c r="B50" s="127" t="s">
        <v>181</v>
      </c>
      <c r="C50" s="56" t="s">
        <v>11</v>
      </c>
      <c r="D50" s="57"/>
      <c r="E50" s="57">
        <v>88</v>
      </c>
      <c r="F50" s="57"/>
      <c r="G50" s="57">
        <v>94</v>
      </c>
      <c r="H50" s="57">
        <v>88</v>
      </c>
      <c r="I50" s="57"/>
      <c r="J50" s="132">
        <v>116</v>
      </c>
      <c r="K50" s="129"/>
      <c r="L50" s="57">
        <v>99</v>
      </c>
      <c r="M50" s="57"/>
      <c r="N50" s="57">
        <v>117</v>
      </c>
      <c r="O50" s="57"/>
      <c r="P50" s="57"/>
      <c r="Q50" s="132"/>
      <c r="R50" s="129"/>
      <c r="S50" s="57"/>
      <c r="T50" s="57"/>
      <c r="U50" s="57"/>
      <c r="V50" s="58"/>
      <c r="W50" s="58"/>
      <c r="X50" s="134"/>
      <c r="Y50" s="124"/>
      <c r="Z50" s="58"/>
      <c r="AA50" s="58"/>
      <c r="AB50" s="58"/>
      <c r="AC50" s="58"/>
      <c r="AD50" s="58"/>
      <c r="AE50" s="134">
        <v>91</v>
      </c>
      <c r="AF50" s="124">
        <v>110</v>
      </c>
      <c r="AG50" s="58"/>
      <c r="AH50" s="58">
        <v>91</v>
      </c>
      <c r="AI50" s="58"/>
      <c r="AJ50" s="58">
        <v>100</v>
      </c>
      <c r="AK50" s="58"/>
      <c r="AL50" s="134"/>
      <c r="AM50" s="124">
        <v>81</v>
      </c>
      <c r="AN50" s="58">
        <v>98</v>
      </c>
      <c r="AO50" s="58">
        <v>97</v>
      </c>
      <c r="AP50" s="58">
        <v>73</v>
      </c>
      <c r="AQ50" s="58">
        <v>91</v>
      </c>
      <c r="AR50" s="58">
        <v>95</v>
      </c>
      <c r="AS50" s="134"/>
      <c r="AT50" s="124"/>
      <c r="AU50" s="124">
        <v>91</v>
      </c>
      <c r="AV50" s="124"/>
      <c r="AW50" s="124">
        <v>92</v>
      </c>
      <c r="AX50" s="124">
        <v>88</v>
      </c>
      <c r="AY50" s="58"/>
      <c r="AZ50" s="257">
        <v>86</v>
      </c>
      <c r="BA50" s="124"/>
      <c r="BB50" s="124"/>
      <c r="BC50" s="124">
        <v>99</v>
      </c>
      <c r="BD50" s="124"/>
      <c r="BE50" s="124"/>
      <c r="BF50" s="124"/>
      <c r="BG50" s="134">
        <v>90</v>
      </c>
      <c r="BH50" s="124">
        <v>90</v>
      </c>
      <c r="BI50" s="124">
        <v>104</v>
      </c>
      <c r="BJ50" s="124"/>
      <c r="BK50" s="124"/>
      <c r="BL50" s="124">
        <v>93</v>
      </c>
      <c r="BM50" s="124"/>
      <c r="BN50" s="134"/>
      <c r="BO50" s="124">
        <v>106</v>
      </c>
      <c r="BP50" s="124">
        <v>90</v>
      </c>
      <c r="BQ50" s="124">
        <v>103</v>
      </c>
      <c r="BR50" s="124">
        <v>93</v>
      </c>
      <c r="BS50" s="124"/>
      <c r="BT50" s="124"/>
      <c r="BU50" s="134"/>
      <c r="BV50" s="124"/>
      <c r="BW50" s="124"/>
      <c r="BX50" s="124"/>
      <c r="BY50" s="58"/>
      <c r="BZ50" s="122">
        <f>COUNTA(D50:BY50)</f>
        <v>29</v>
      </c>
      <c r="CA50" s="58">
        <f>SUM(D50:BY50)</f>
        <v>2754</v>
      </c>
      <c r="CB50" s="123">
        <f>CA50/BZ50</f>
        <v>94.965517241379317</v>
      </c>
      <c r="CC50" s="124">
        <f>MAX(D50:BY50)</f>
        <v>117</v>
      </c>
      <c r="CD50" s="125">
        <f>MIN(D50:BY50)</f>
        <v>73</v>
      </c>
    </row>
    <row r="51" spans="1:82" ht="14.25">
      <c r="A51" s="47">
        <v>50</v>
      </c>
      <c r="B51" s="59" t="s">
        <v>358</v>
      </c>
      <c r="C51" s="56" t="s">
        <v>11</v>
      </c>
      <c r="D51" s="57"/>
      <c r="E51" s="57"/>
      <c r="F51" s="57"/>
      <c r="G51" s="57"/>
      <c r="H51" s="57"/>
      <c r="I51" s="57"/>
      <c r="J51" s="132"/>
      <c r="K51" s="129"/>
      <c r="L51" s="57"/>
      <c r="M51" s="57"/>
      <c r="N51" s="57"/>
      <c r="O51" s="57"/>
      <c r="P51" s="57"/>
      <c r="Q51" s="132"/>
      <c r="R51" s="129"/>
      <c r="S51" s="57"/>
      <c r="T51" s="57"/>
      <c r="U51" s="57"/>
      <c r="V51" s="58"/>
      <c r="W51" s="58"/>
      <c r="X51" s="134"/>
      <c r="Y51" s="124"/>
      <c r="Z51" s="58"/>
      <c r="AA51" s="58"/>
      <c r="AB51" s="58"/>
      <c r="AC51" s="58"/>
      <c r="AD51" s="58"/>
      <c r="AE51" s="134"/>
      <c r="AF51" s="124"/>
      <c r="AG51" s="58"/>
      <c r="AH51" s="58"/>
      <c r="AI51" s="58"/>
      <c r="AJ51" s="58"/>
      <c r="AK51" s="58"/>
      <c r="AL51" s="134"/>
      <c r="AM51" s="124"/>
      <c r="AN51" s="58"/>
      <c r="AO51" s="58"/>
      <c r="AP51" s="58"/>
      <c r="AQ51" s="58"/>
      <c r="AR51" s="58"/>
      <c r="AS51" s="134"/>
      <c r="AT51" s="124"/>
      <c r="AU51" s="124"/>
      <c r="AV51" s="124"/>
      <c r="AW51" s="124"/>
      <c r="AX51" s="124">
        <v>75</v>
      </c>
      <c r="AY51" s="58"/>
      <c r="AZ51" s="257"/>
      <c r="BA51" s="124"/>
      <c r="BB51" s="124"/>
      <c r="BC51" s="124"/>
      <c r="BD51" s="124"/>
      <c r="BE51" s="124">
        <v>78</v>
      </c>
      <c r="BF51" s="124">
        <v>87</v>
      </c>
      <c r="BG51" s="134"/>
      <c r="BH51" s="124"/>
      <c r="BI51" s="124"/>
      <c r="BJ51" s="124"/>
      <c r="BK51" s="124"/>
      <c r="BL51" s="124"/>
      <c r="BM51" s="124"/>
      <c r="BN51" s="134"/>
      <c r="BO51" s="124">
        <v>99</v>
      </c>
      <c r="BP51" s="124">
        <v>108</v>
      </c>
      <c r="BQ51" s="124"/>
      <c r="BR51" s="124"/>
      <c r="BS51" s="124"/>
      <c r="BT51" s="124"/>
      <c r="BU51" s="134"/>
      <c r="BV51" s="124"/>
      <c r="BW51" s="124"/>
      <c r="BX51" s="124"/>
      <c r="BY51" s="58"/>
      <c r="BZ51" s="263">
        <f>COUNTA(D51:BY51)</f>
        <v>5</v>
      </c>
      <c r="CA51" s="58">
        <f>SUM(D51:BY51)</f>
        <v>447</v>
      </c>
      <c r="CB51" s="123">
        <f>CA51/BZ51</f>
        <v>89.4</v>
      </c>
      <c r="CC51" s="124">
        <f>MAX(D51:BY51)</f>
        <v>108</v>
      </c>
      <c r="CD51" s="125">
        <f>MIN(D51:BY51)</f>
        <v>75</v>
      </c>
    </row>
    <row r="52" spans="1:82" ht="14.25">
      <c r="A52" s="121">
        <v>51</v>
      </c>
      <c r="B52" s="59" t="s">
        <v>238</v>
      </c>
      <c r="C52" s="56" t="s">
        <v>6</v>
      </c>
      <c r="D52" s="57"/>
      <c r="E52" s="57"/>
      <c r="F52" s="57"/>
      <c r="G52" s="57"/>
      <c r="H52" s="57"/>
      <c r="I52" s="57"/>
      <c r="J52" s="132"/>
      <c r="K52" s="129"/>
      <c r="L52" s="57"/>
      <c r="M52" s="57"/>
      <c r="N52" s="57"/>
      <c r="O52" s="57"/>
      <c r="P52" s="57"/>
      <c r="Q52" s="132"/>
      <c r="R52" s="129"/>
      <c r="S52" s="57"/>
      <c r="T52" s="57"/>
      <c r="U52" s="57"/>
      <c r="V52" s="58"/>
      <c r="W52" s="58"/>
      <c r="X52" s="134"/>
      <c r="Y52" s="124">
        <v>97</v>
      </c>
      <c r="Z52" s="58">
        <v>73</v>
      </c>
      <c r="AA52" s="58"/>
      <c r="AB52" s="58"/>
      <c r="AC52" s="58"/>
      <c r="AD52" s="58"/>
      <c r="AE52" s="134"/>
      <c r="AF52" s="124"/>
      <c r="AG52" s="58"/>
      <c r="AH52" s="58"/>
      <c r="AI52" s="58"/>
      <c r="AJ52" s="58"/>
      <c r="AK52" s="58"/>
      <c r="AL52" s="134"/>
      <c r="AM52" s="124"/>
      <c r="AN52" s="58"/>
      <c r="AO52" s="58"/>
      <c r="AP52" s="58"/>
      <c r="AQ52" s="58"/>
      <c r="AR52" s="58"/>
      <c r="AS52" s="134"/>
      <c r="AT52" s="124"/>
      <c r="AU52" s="124"/>
      <c r="AV52" s="124"/>
      <c r="AW52" s="124"/>
      <c r="AX52" s="124"/>
      <c r="AY52" s="58"/>
      <c r="AZ52" s="257"/>
      <c r="BA52" s="124"/>
      <c r="BB52" s="124"/>
      <c r="BC52" s="124"/>
      <c r="BD52" s="124"/>
      <c r="BE52" s="124"/>
      <c r="BF52" s="124"/>
      <c r="BG52" s="134"/>
      <c r="BH52" s="124"/>
      <c r="BI52" s="124"/>
      <c r="BJ52" s="124"/>
      <c r="BK52" s="124"/>
      <c r="BL52" s="124"/>
      <c r="BM52" s="124"/>
      <c r="BN52" s="134"/>
      <c r="BO52" s="124"/>
      <c r="BP52" s="124"/>
      <c r="BQ52" s="124"/>
      <c r="BR52" s="124"/>
      <c r="BS52" s="124"/>
      <c r="BT52" s="124"/>
      <c r="BU52" s="134"/>
      <c r="BV52" s="124"/>
      <c r="BW52" s="124"/>
      <c r="BX52" s="124"/>
      <c r="BY52" s="58"/>
      <c r="BZ52" s="263">
        <f>COUNTA(D52:BY52)</f>
        <v>2</v>
      </c>
      <c r="CA52" s="58">
        <f>SUM(D52:BY52)</f>
        <v>170</v>
      </c>
      <c r="CB52" s="123">
        <f>CA52/BZ52</f>
        <v>85</v>
      </c>
      <c r="CC52" s="124">
        <f>MAX(D52:BY52)</f>
        <v>97</v>
      </c>
      <c r="CD52" s="125">
        <f>MIN(D52:BY52)</f>
        <v>73</v>
      </c>
    </row>
    <row r="53" spans="1:82" ht="14.25">
      <c r="A53" s="121">
        <v>52</v>
      </c>
      <c r="B53" s="59" t="s">
        <v>139</v>
      </c>
      <c r="C53" s="56" t="s">
        <v>61</v>
      </c>
      <c r="D53" s="57">
        <v>81</v>
      </c>
      <c r="E53" s="57">
        <v>85</v>
      </c>
      <c r="F53" s="57"/>
      <c r="G53" s="57"/>
      <c r="H53" s="57"/>
      <c r="I53" s="57"/>
      <c r="J53" s="132"/>
      <c r="K53" s="129"/>
      <c r="L53" s="57"/>
      <c r="M53" s="57"/>
      <c r="N53" s="57"/>
      <c r="O53" s="57"/>
      <c r="P53" s="57"/>
      <c r="Q53" s="132"/>
      <c r="R53" s="129"/>
      <c r="S53" s="57"/>
      <c r="T53" s="57"/>
      <c r="U53" s="57"/>
      <c r="V53" s="58"/>
      <c r="W53" s="58"/>
      <c r="X53" s="134"/>
      <c r="Y53" s="124"/>
      <c r="Z53" s="58"/>
      <c r="AA53" s="58"/>
      <c r="AB53" s="58"/>
      <c r="AC53" s="58"/>
      <c r="AD53" s="58"/>
      <c r="AE53" s="134"/>
      <c r="AF53" s="124"/>
      <c r="AG53" s="58"/>
      <c r="AH53" s="58"/>
      <c r="AI53" s="58"/>
      <c r="AJ53" s="58"/>
      <c r="AK53" s="58"/>
      <c r="AL53" s="134"/>
      <c r="AM53" s="124"/>
      <c r="AN53" s="58"/>
      <c r="AO53" s="58"/>
      <c r="AP53" s="58"/>
      <c r="AQ53" s="58"/>
      <c r="AR53" s="58"/>
      <c r="AS53" s="134"/>
      <c r="AT53" s="124"/>
      <c r="AU53" s="124"/>
      <c r="AV53" s="124"/>
      <c r="AW53" s="124"/>
      <c r="AX53" s="124"/>
      <c r="AY53" s="58"/>
      <c r="AZ53" s="257"/>
      <c r="BA53" s="124"/>
      <c r="BB53" s="124"/>
      <c r="BC53" s="124"/>
      <c r="BD53" s="124"/>
      <c r="BE53" s="124"/>
      <c r="BF53" s="124"/>
      <c r="BG53" s="134"/>
      <c r="BH53" s="124"/>
      <c r="BI53" s="124"/>
      <c r="BJ53" s="124"/>
      <c r="BK53" s="124"/>
      <c r="BL53" s="124"/>
      <c r="BM53" s="124"/>
      <c r="BN53" s="134"/>
      <c r="BO53" s="124"/>
      <c r="BP53" s="124"/>
      <c r="BQ53" s="124"/>
      <c r="BR53" s="124"/>
      <c r="BS53" s="124"/>
      <c r="BT53" s="124"/>
      <c r="BU53" s="134"/>
      <c r="BV53" s="124"/>
      <c r="BW53" s="124"/>
      <c r="BX53" s="124"/>
      <c r="BY53" s="58"/>
      <c r="BZ53" s="263">
        <f>COUNTA(D53:BY53)</f>
        <v>2</v>
      </c>
      <c r="CA53" s="58">
        <f>SUM(D53:BY53)</f>
        <v>166</v>
      </c>
      <c r="CB53" s="123">
        <f>CA53/BZ53</f>
        <v>83</v>
      </c>
      <c r="CC53" s="124">
        <f>MAX(D53:BY53)</f>
        <v>85</v>
      </c>
      <c r="CD53" s="125">
        <f>MIN(D53:BY53)</f>
        <v>81</v>
      </c>
    </row>
    <row r="54" spans="1:82" ht="15" thickBot="1">
      <c r="A54" s="161">
        <v>53</v>
      </c>
      <c r="B54" s="261" t="s">
        <v>211</v>
      </c>
      <c r="C54" s="162" t="s">
        <v>61</v>
      </c>
      <c r="D54" s="163"/>
      <c r="E54" s="163"/>
      <c r="F54" s="163"/>
      <c r="G54" s="163"/>
      <c r="H54" s="163"/>
      <c r="I54" s="163"/>
      <c r="J54" s="164"/>
      <c r="K54" s="165"/>
      <c r="L54" s="163"/>
      <c r="M54" s="163"/>
      <c r="N54" s="163"/>
      <c r="O54" s="163"/>
      <c r="P54" s="163">
        <v>78</v>
      </c>
      <c r="Q54" s="164"/>
      <c r="R54" s="165"/>
      <c r="S54" s="163"/>
      <c r="T54" s="163"/>
      <c r="U54" s="163"/>
      <c r="V54" s="166"/>
      <c r="W54" s="166"/>
      <c r="X54" s="173"/>
      <c r="Y54" s="171"/>
      <c r="Z54" s="166"/>
      <c r="AA54" s="166"/>
      <c r="AB54" s="166"/>
      <c r="AC54" s="166"/>
      <c r="AD54" s="166"/>
      <c r="AE54" s="173"/>
      <c r="AF54" s="171"/>
      <c r="AG54" s="166"/>
      <c r="AH54" s="166"/>
      <c r="AI54" s="166"/>
      <c r="AJ54" s="166"/>
      <c r="AK54" s="166"/>
      <c r="AL54" s="173"/>
      <c r="AM54" s="171"/>
      <c r="AN54" s="166"/>
      <c r="AO54" s="166"/>
      <c r="AP54" s="166"/>
      <c r="AQ54" s="166"/>
      <c r="AR54" s="166"/>
      <c r="AS54" s="173"/>
      <c r="AT54" s="171"/>
      <c r="AU54" s="171"/>
      <c r="AV54" s="171"/>
      <c r="AW54" s="171"/>
      <c r="AX54" s="171"/>
      <c r="AY54" s="166"/>
      <c r="AZ54" s="258"/>
      <c r="BA54" s="171"/>
      <c r="BB54" s="171"/>
      <c r="BC54" s="171"/>
      <c r="BD54" s="171"/>
      <c r="BE54" s="171"/>
      <c r="BF54" s="171"/>
      <c r="BG54" s="173"/>
      <c r="BH54" s="171"/>
      <c r="BI54" s="171"/>
      <c r="BJ54" s="171"/>
      <c r="BK54" s="171"/>
      <c r="BL54" s="171"/>
      <c r="BM54" s="171"/>
      <c r="BN54" s="173"/>
      <c r="BO54" s="171"/>
      <c r="BP54" s="171"/>
      <c r="BQ54" s="171"/>
      <c r="BR54" s="171"/>
      <c r="BS54" s="171"/>
      <c r="BT54" s="171"/>
      <c r="BU54" s="173"/>
      <c r="BV54" s="171"/>
      <c r="BW54" s="171"/>
      <c r="BX54" s="171"/>
      <c r="BY54" s="166"/>
      <c r="BZ54" s="264">
        <f>COUNTA(D54:BY54)</f>
        <v>1</v>
      </c>
      <c r="CA54" s="166">
        <f>SUM(D54:BY54)</f>
        <v>78</v>
      </c>
      <c r="CB54" s="167">
        <f>CA54/BZ54</f>
        <v>78</v>
      </c>
      <c r="CC54" s="171">
        <f>MAX(D54:BY54)</f>
        <v>78</v>
      </c>
      <c r="CD54" s="168">
        <f>MIN(D54:BY54)</f>
        <v>78</v>
      </c>
    </row>
    <row r="55" spans="1:82" ht="13.5" thickTop="1"/>
  </sheetData>
  <autoFilter ref="A1:CD5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hiddenButton="1" showButton="0"/>
    <filterColumn colId="71" hiddenButton="1" showButton="0"/>
    <filterColumn colId="72" hiddenButton="1" showButton="0"/>
    <filterColumn colId="73" hiddenButton="1" showButton="0"/>
    <filterColumn colId="74" hiddenButton="1" showButton="0"/>
    <filterColumn colId="75" hiddenButton="1" showButton="0"/>
    <filterColumn colId="76" hiddenButton="1" showButton="0"/>
    <filterColumn colId="77" showButton="0"/>
    <filterColumn colId="78" showButton="0"/>
    <filterColumn colId="79" showButton="0"/>
    <filterColumn colId="80" showButton="0"/>
  </autoFilter>
  <sortState ref="B3:CD54">
    <sortCondition descending="1" ref="CB3:CB54"/>
  </sortState>
  <mergeCells count="4">
    <mergeCell ref="A1:A2"/>
    <mergeCell ref="B1:B2"/>
    <mergeCell ref="C1:C2"/>
    <mergeCell ref="D1:CD1"/>
  </mergeCells>
  <conditionalFormatting sqref="CA3:CD54 B3:C54 B1:C1 D1:D2 E2:CD2">
    <cfRule type="cellIs" dxfId="3" priority="4" stopIfTrue="1" operator="equal">
      <formula>0</formula>
    </cfRule>
  </conditionalFormatting>
  <conditionalFormatting sqref="D44:BY53 D38:BY39 BZ37:BZ54 BZ3:BZ14 D13:BY14 D3:BY11 D15:BZ36">
    <cfRule type="cellIs" dxfId="2" priority="3" stopIfTrue="1" operator="greaterThanOrEqual">
      <formula>200</formula>
    </cfRule>
  </conditionalFormatting>
  <conditionalFormatting sqref="D3:BY54">
    <cfRule type="cellIs" dxfId="1" priority="2" operator="greaterThan">
      <formula>199</formula>
    </cfRule>
  </conditionalFormatting>
  <conditionalFormatting sqref="D3:BY54">
    <cfRule type="cellIs" dxfId="0" priority="1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6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2017-03-21T11:14:27Z</cp:lastPrinted>
  <dcterms:created xsi:type="dcterms:W3CDTF">2014-10-30T15:37:10Z</dcterms:created>
  <dcterms:modified xsi:type="dcterms:W3CDTF">2017-03-21T11:18:51Z</dcterms:modified>
</cp:coreProperties>
</file>