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285" windowWidth="18735" windowHeight="8385"/>
  </bookViews>
  <sheets>
    <sheet name="družstva" sheetId="2" r:id="rId1"/>
    <sheet name="rozlosování" sheetId="1" r:id="rId2"/>
    <sheet name="jednotlivci" sheetId="3" r:id="rId3"/>
  </sheets>
  <definedNames>
    <definedName name="_xlnm._FilterDatabase" localSheetId="0" hidden="1">družstva!$B$3:$AU$10</definedName>
    <definedName name="_xlnm._FilterDatabase" localSheetId="2" hidden="1">jednotlivci!$A$1:$AT$48</definedName>
  </definedNames>
  <calcPr calcId="124519"/>
</workbook>
</file>

<file path=xl/calcChain.xml><?xml version="1.0" encoding="utf-8"?>
<calcChain xmlns="http://schemas.openxmlformats.org/spreadsheetml/2006/main">
  <c r="AT3" i="3"/>
  <c r="AS3"/>
  <c r="AQ3"/>
  <c r="AP3"/>
  <c r="AT41"/>
  <c r="AS41"/>
  <c r="AQ41"/>
  <c r="AP41"/>
  <c r="AO9" i="2"/>
  <c r="AP7" i="3"/>
  <c r="AP16"/>
  <c r="AP4"/>
  <c r="AT25"/>
  <c r="AS25"/>
  <c r="AQ25"/>
  <c r="AP25"/>
  <c r="AT48"/>
  <c r="AS48"/>
  <c r="AQ48"/>
  <c r="AP48"/>
  <c r="AT42"/>
  <c r="AS42"/>
  <c r="AQ42"/>
  <c r="AP42"/>
  <c r="AT26"/>
  <c r="AS26"/>
  <c r="AQ26"/>
  <c r="AP26"/>
  <c r="AT28"/>
  <c r="AS28"/>
  <c r="AQ28"/>
  <c r="AP28"/>
  <c r="AT27"/>
  <c r="AS27"/>
  <c r="AQ27"/>
  <c r="AP27"/>
  <c r="AT46"/>
  <c r="AS46"/>
  <c r="AQ46"/>
  <c r="AP46"/>
  <c r="AT45"/>
  <c r="AS45"/>
  <c r="AQ45"/>
  <c r="AP45"/>
  <c r="AT43"/>
  <c r="AS43"/>
  <c r="AQ43"/>
  <c r="AP43"/>
  <c r="AT21"/>
  <c r="AS21"/>
  <c r="AQ21"/>
  <c r="AP21"/>
  <c r="AT23"/>
  <c r="AS23"/>
  <c r="AQ23"/>
  <c r="AP23"/>
  <c r="AT33"/>
  <c r="AS33"/>
  <c r="AQ33"/>
  <c r="AP33"/>
  <c r="AT22"/>
  <c r="AS22"/>
  <c r="AQ22"/>
  <c r="AP22"/>
  <c r="AT18"/>
  <c r="AS18"/>
  <c r="AQ18"/>
  <c r="AP18"/>
  <c r="AT47"/>
  <c r="AS47"/>
  <c r="AQ47"/>
  <c r="AP47"/>
  <c r="AT39"/>
  <c r="AS39"/>
  <c r="AQ39"/>
  <c r="AP39"/>
  <c r="AT10"/>
  <c r="AS10"/>
  <c r="AQ10"/>
  <c r="AP10"/>
  <c r="AT15"/>
  <c r="AS15"/>
  <c r="AQ15"/>
  <c r="AP15"/>
  <c r="AT38"/>
  <c r="AS38"/>
  <c r="AQ38"/>
  <c r="AP38"/>
  <c r="AT13"/>
  <c r="AS13"/>
  <c r="AQ13"/>
  <c r="AP13"/>
  <c r="AT17"/>
  <c r="AS17"/>
  <c r="AQ17"/>
  <c r="AP17"/>
  <c r="AT20"/>
  <c r="AS20"/>
  <c r="AQ20"/>
  <c r="AP20"/>
  <c r="AT32"/>
  <c r="AS32"/>
  <c r="AQ32"/>
  <c r="AP32"/>
  <c r="AT30"/>
  <c r="AS30"/>
  <c r="AQ30"/>
  <c r="AP30"/>
  <c r="AT19"/>
  <c r="AS19"/>
  <c r="AQ19"/>
  <c r="AP19"/>
  <c r="AT12"/>
  <c r="AS12"/>
  <c r="AQ12"/>
  <c r="AP12"/>
  <c r="AT35"/>
  <c r="AS35"/>
  <c r="AQ35"/>
  <c r="AP35"/>
  <c r="AT9"/>
  <c r="AS9"/>
  <c r="AQ9"/>
  <c r="AP9"/>
  <c r="AT31"/>
  <c r="AS31"/>
  <c r="AQ31"/>
  <c r="AP31"/>
  <c r="AT29"/>
  <c r="AS29"/>
  <c r="AQ29"/>
  <c r="AP29"/>
  <c r="AT11"/>
  <c r="AS11"/>
  <c r="AQ11"/>
  <c r="AP11"/>
  <c r="AT14"/>
  <c r="AS14"/>
  <c r="AQ14"/>
  <c r="AP14"/>
  <c r="AT34"/>
  <c r="AS34"/>
  <c r="AQ34"/>
  <c r="AP34"/>
  <c r="AT7"/>
  <c r="AS7"/>
  <c r="AQ7"/>
  <c r="AT24"/>
  <c r="AS24"/>
  <c r="AQ24"/>
  <c r="AP24"/>
  <c r="AT44"/>
  <c r="AS44"/>
  <c r="AQ44"/>
  <c r="AP44"/>
  <c r="AT37"/>
  <c r="AS37"/>
  <c r="AQ37"/>
  <c r="AP37"/>
  <c r="AT8"/>
  <c r="AS8"/>
  <c r="AQ8"/>
  <c r="AP8"/>
  <c r="AT36"/>
  <c r="AS36"/>
  <c r="AQ36"/>
  <c r="AP36"/>
  <c r="AT40"/>
  <c r="AS40"/>
  <c r="AQ40"/>
  <c r="AP40"/>
  <c r="AT5"/>
  <c r="AS5"/>
  <c r="AQ5"/>
  <c r="AP5"/>
  <c r="AT6"/>
  <c r="AS6"/>
  <c r="AQ6"/>
  <c r="AP6"/>
  <c r="AT16"/>
  <c r="AS16"/>
  <c r="AQ16"/>
  <c r="AT4"/>
  <c r="AS4"/>
  <c r="AQ4"/>
  <c r="AS11" i="2"/>
  <c r="AR11"/>
  <c r="AU8"/>
  <c r="AP8"/>
  <c r="AO8"/>
  <c r="AT8" s="1"/>
  <c r="AU3"/>
  <c r="AP3"/>
  <c r="AO3"/>
  <c r="AT3" s="1"/>
  <c r="AU7"/>
  <c r="AP7"/>
  <c r="AO7"/>
  <c r="AT7" s="1"/>
  <c r="AU6"/>
  <c r="AP6"/>
  <c r="AO6"/>
  <c r="AT6" s="1"/>
  <c r="AU5"/>
  <c r="AP5"/>
  <c r="AO5"/>
  <c r="AT5" s="1"/>
  <c r="AU9"/>
  <c r="AP9"/>
  <c r="AQ9" s="1"/>
  <c r="AT9"/>
  <c r="AU10"/>
  <c r="AP10"/>
  <c r="AO10"/>
  <c r="AT10" s="1"/>
  <c r="AU4"/>
  <c r="AP4"/>
  <c r="AO4"/>
  <c r="AT4" s="1"/>
  <c r="AR3" i="3" l="1"/>
  <c r="AR41"/>
  <c r="AR26"/>
  <c r="AR42"/>
  <c r="AR25"/>
  <c r="AR16"/>
  <c r="AR5"/>
  <c r="AR36"/>
  <c r="AR37"/>
  <c r="AR24"/>
  <c r="AR34"/>
  <c r="AR11"/>
  <c r="AR31"/>
  <c r="AR35"/>
  <c r="AR19"/>
  <c r="AR20"/>
  <c r="AR13"/>
  <c r="AR15"/>
  <c r="AR39"/>
  <c r="AR18"/>
  <c r="AR33"/>
  <c r="AR23"/>
  <c r="AR43"/>
  <c r="AR46"/>
  <c r="AR4"/>
  <c r="AR6"/>
  <c r="AR40"/>
  <c r="AR8"/>
  <c r="AR44"/>
  <c r="AR7"/>
  <c r="AR14"/>
  <c r="AR29"/>
  <c r="AR9"/>
  <c r="AR12"/>
  <c r="AR30"/>
  <c r="AR32"/>
  <c r="AR17"/>
  <c r="AR38"/>
  <c r="AR10"/>
  <c r="AR47"/>
  <c r="AR22"/>
  <c r="AR21"/>
  <c r="AR45"/>
  <c r="AR27"/>
  <c r="AR28"/>
  <c r="AR48"/>
  <c r="AQ10" i="2"/>
  <c r="AQ7"/>
  <c r="AQ5"/>
  <c r="AQ8"/>
  <c r="AT11"/>
  <c r="AU11" s="1"/>
  <c r="AQ4"/>
  <c r="AQ6"/>
  <c r="AQ3"/>
  <c r="AO11"/>
</calcChain>
</file>

<file path=xl/sharedStrings.xml><?xml version="1.0" encoding="utf-8"?>
<sst xmlns="http://schemas.openxmlformats.org/spreadsheetml/2006/main" count="656" uniqueCount="239">
  <si>
    <r>
      <t xml:space="preserve">    </t>
    </r>
    <r>
      <rPr>
        <b/>
        <sz val="14"/>
        <color indexed="8"/>
        <rFont val="Arial"/>
        <family val="2"/>
        <charset val="238"/>
      </rPr>
      <t>ROZLOSOVÁNÍ  -  JIHLAVSKÁ BOWLINGOVÁ LIGA DRUŽSTEV                          podzim 2017/ jaro 2018</t>
    </r>
  </si>
  <si>
    <t>1. Hrací den   23.10.2017  v 18:00</t>
  </si>
  <si>
    <t>začátek zápasu</t>
  </si>
  <si>
    <t>dráha č.1</t>
  </si>
  <si>
    <t>dráha č.2</t>
  </si>
  <si>
    <t>dráha č.3</t>
  </si>
  <si>
    <t>dráha č.4</t>
  </si>
  <si>
    <t>Tak určitě</t>
  </si>
  <si>
    <t>A</t>
  </si>
  <si>
    <t>zápas č.1</t>
  </si>
  <si>
    <t>Magnificent</t>
  </si>
  <si>
    <t>:</t>
  </si>
  <si>
    <t>OK Dukla</t>
  </si>
  <si>
    <t>zápas č.2</t>
  </si>
  <si>
    <t>Trigonit</t>
  </si>
  <si>
    <t>B</t>
  </si>
  <si>
    <t>zápas č.3</t>
  </si>
  <si>
    <t>Lemplíci</t>
  </si>
  <si>
    <t>Sluníčka</t>
  </si>
  <si>
    <t>zápas č.4</t>
  </si>
  <si>
    <t>Lazaři</t>
  </si>
  <si>
    <t>Stavebníčci</t>
  </si>
  <si>
    <t>C</t>
  </si>
  <si>
    <t>zápas č.5</t>
  </si>
  <si>
    <t>zápas č.6</t>
  </si>
  <si>
    <t>D</t>
  </si>
  <si>
    <t>zápas č.7</t>
  </si>
  <si>
    <t>zápas č.8</t>
  </si>
  <si>
    <t>E</t>
  </si>
  <si>
    <t>zápas č.9</t>
  </si>
  <si>
    <t>zápas č.10</t>
  </si>
  <si>
    <t>F</t>
  </si>
  <si>
    <t>zápas č.11</t>
  </si>
  <si>
    <t>zápas č.12</t>
  </si>
  <si>
    <t>G</t>
  </si>
  <si>
    <t>zápas č.13</t>
  </si>
  <si>
    <t>zápas č.14</t>
  </si>
  <si>
    <t>H</t>
  </si>
  <si>
    <t>2. Hrací den   30.10.2017  v 18:00</t>
  </si>
  <si>
    <t>zápas č.15</t>
  </si>
  <si>
    <t>zápas č.16</t>
  </si>
  <si>
    <t>zápas č.17</t>
  </si>
  <si>
    <t>zápas č.18</t>
  </si>
  <si>
    <t>zápas č.19</t>
  </si>
  <si>
    <t>zápas č.20</t>
  </si>
  <si>
    <t>zápas č.21</t>
  </si>
  <si>
    <t>zápas č.22</t>
  </si>
  <si>
    <t>zápas č.23</t>
  </si>
  <si>
    <t>zápas č.24</t>
  </si>
  <si>
    <t>zápas č.25</t>
  </si>
  <si>
    <t>zápas č.26</t>
  </si>
  <si>
    <t>zápas č.27</t>
  </si>
  <si>
    <t>zápas č.28</t>
  </si>
  <si>
    <t>Další hrací dny:</t>
  </si>
  <si>
    <t>3. kolo</t>
  </si>
  <si>
    <t>4.12.</t>
  </si>
  <si>
    <t>11.12.</t>
  </si>
  <si>
    <t>4. kolo</t>
  </si>
  <si>
    <t>17.12.</t>
  </si>
  <si>
    <t>5. kolo</t>
  </si>
  <si>
    <t>8.1.</t>
  </si>
  <si>
    <t>15.1.</t>
  </si>
  <si>
    <t>6. kolo</t>
  </si>
  <si>
    <t>29.1.</t>
  </si>
  <si>
    <t>5.2.</t>
  </si>
  <si>
    <t>7. kolo</t>
  </si>
  <si>
    <t>19.2.</t>
  </si>
  <si>
    <t>26.2.</t>
  </si>
  <si>
    <t xml:space="preserve"> (jarní prázdniny - možno přeložit)</t>
  </si>
  <si>
    <t>8. kolo</t>
  </si>
  <si>
    <t>12.3.</t>
  </si>
  <si>
    <t>19.3.</t>
  </si>
  <si>
    <t>9. kolo</t>
  </si>
  <si>
    <t>2.4.</t>
  </si>
  <si>
    <t>9.4.</t>
  </si>
  <si>
    <t>10. kolo</t>
  </si>
  <si>
    <t>23.4.</t>
  </si>
  <si>
    <t>30.4.</t>
  </si>
  <si>
    <t>11. kolo</t>
  </si>
  <si>
    <t>14.5.</t>
  </si>
  <si>
    <t>21.5.</t>
  </si>
  <si>
    <t>12. kolo</t>
  </si>
  <si>
    <t>konec 1. kolo</t>
  </si>
  <si>
    <t xml:space="preserve">  Nedělní vánoční kolo - celé </t>
  </si>
  <si>
    <t xml:space="preserve">      Finále - termín dle dohody</t>
  </si>
  <si>
    <t>Týmy - písmena dle pořadí 17. ročníku</t>
  </si>
  <si>
    <t>3. Hrací den   13.11.2017  v 18:00</t>
  </si>
  <si>
    <t>4. Hrací den   20.11.2017  v 18:00</t>
  </si>
  <si>
    <t>konec 2. kolo</t>
  </si>
  <si>
    <t xml:space="preserve">Princip: </t>
  </si>
  <si>
    <t>atd…</t>
  </si>
  <si>
    <t>1) v každém kole posun týmů o jeden řádek dozadu (dolů) oproti předcházejícímu kolu (vždy)</t>
  </si>
  <si>
    <t>3) přesun drah - týmy z 1:2 hrají na 3:4 a naopak</t>
  </si>
  <si>
    <t>2) změna - otočení drah vzájemných zápasů (viz 2. kolo)</t>
  </si>
  <si>
    <t>4) změna - otočení drah vzájemných zápasů</t>
  </si>
  <si>
    <t>pořadí</t>
  </si>
  <si>
    <t>JBL - celkové výsledky družstev</t>
  </si>
  <si>
    <t>odehrané zápasy</t>
  </si>
  <si>
    <t>sražených kuželek</t>
  </si>
  <si>
    <t>průměr</t>
  </si>
  <si>
    <t>výhry</t>
  </si>
  <si>
    <t>remízy</t>
  </si>
  <si>
    <t>prohry</t>
  </si>
  <si>
    <t>body</t>
  </si>
  <si>
    <t>1.</t>
  </si>
  <si>
    <t>TAK URČITĚ</t>
  </si>
  <si>
    <t>2.</t>
  </si>
  <si>
    <t>3.</t>
  </si>
  <si>
    <t>4.</t>
  </si>
  <si>
    <t>5.</t>
  </si>
  <si>
    <t>LEMPLÍCI</t>
  </si>
  <si>
    <t>6.</t>
  </si>
  <si>
    <t>STAVEBNÍČCI</t>
  </si>
  <si>
    <t>7.</t>
  </si>
  <si>
    <t>LAZAŘI</t>
  </si>
  <si>
    <t>8.</t>
  </si>
  <si>
    <t>SLUNÍČKA</t>
  </si>
  <si>
    <t>TABULKA JEDNOTLIVCI</t>
  </si>
  <si>
    <t>TEAM</t>
  </si>
  <si>
    <t>počet her</t>
  </si>
  <si>
    <t>součet</t>
  </si>
  <si>
    <t>max. hra</t>
  </si>
  <si>
    <t>min. hra</t>
  </si>
  <si>
    <t>Břéťa</t>
  </si>
  <si>
    <t>Michal</t>
  </si>
  <si>
    <t>Lenička</t>
  </si>
  <si>
    <t>Kuky</t>
  </si>
  <si>
    <t>Jarda</t>
  </si>
  <si>
    <t>Véna</t>
  </si>
  <si>
    <t>Víťa</t>
  </si>
  <si>
    <t>Kiza</t>
  </si>
  <si>
    <t>Aleš</t>
  </si>
  <si>
    <t>Bróďa</t>
  </si>
  <si>
    <t>Valda</t>
  </si>
  <si>
    <t>Karlos</t>
  </si>
  <si>
    <t>Láďa</t>
  </si>
  <si>
    <t>Olda</t>
  </si>
  <si>
    <t>Míša</t>
  </si>
  <si>
    <t>Rambi</t>
  </si>
  <si>
    <t>Hanzi</t>
  </si>
  <si>
    <t>Paži</t>
  </si>
  <si>
    <t>Lúďa</t>
  </si>
  <si>
    <t>Marcelka</t>
  </si>
  <si>
    <t>Bohouš</t>
  </si>
  <si>
    <t>Ivoš</t>
  </si>
  <si>
    <t>Kája</t>
  </si>
  <si>
    <t>Francois</t>
  </si>
  <si>
    <t>Luděk</t>
  </si>
  <si>
    <t>Honza</t>
  </si>
  <si>
    <t>Dušan</t>
  </si>
  <si>
    <t>Peťa</t>
  </si>
  <si>
    <t>Denísek</t>
  </si>
  <si>
    <t>Staník</t>
  </si>
  <si>
    <t>Danča</t>
  </si>
  <si>
    <t>XVIII. ročník - JBL družstev - celkové výsledky jednotlivců</t>
  </si>
  <si>
    <t>281:412</t>
  </si>
  <si>
    <t>479:251</t>
  </si>
  <si>
    <t>393:368</t>
  </si>
  <si>
    <t>433:379</t>
  </si>
  <si>
    <t>327:271</t>
  </si>
  <si>
    <t>416:293</t>
  </si>
  <si>
    <t>379:517</t>
  </si>
  <si>
    <t>424:407</t>
  </si>
  <si>
    <t>357:289</t>
  </si>
  <si>
    <t>379:422</t>
  </si>
  <si>
    <t>244:434</t>
  </si>
  <si>
    <t>387:377</t>
  </si>
  <si>
    <t>475:449</t>
  </si>
  <si>
    <t>368:327</t>
  </si>
  <si>
    <t>321:405</t>
  </si>
  <si>
    <t>411:192</t>
  </si>
  <si>
    <t>307:389</t>
  </si>
  <si>
    <t>386:426</t>
  </si>
  <si>
    <t>352:417</t>
  </si>
  <si>
    <t>252:362</t>
  </si>
  <si>
    <t>348:432</t>
  </si>
  <si>
    <t>405:328</t>
  </si>
  <si>
    <t>363:279</t>
  </si>
  <si>
    <t>291:335</t>
  </si>
  <si>
    <t>396:561</t>
  </si>
  <si>
    <t>312:408</t>
  </si>
  <si>
    <t>358:312</t>
  </si>
  <si>
    <t>369:416</t>
  </si>
  <si>
    <t>TRIGONIT</t>
  </si>
  <si>
    <t>MAGNICIFENT</t>
  </si>
  <si>
    <t>OK DUKLA</t>
  </si>
  <si>
    <t xml:space="preserve">Jaromír </t>
  </si>
  <si>
    <t>Michal2</t>
  </si>
  <si>
    <t>Feda</t>
  </si>
  <si>
    <t>Vlaďka</t>
  </si>
  <si>
    <t>Bára</t>
  </si>
  <si>
    <t>Béďa</t>
  </si>
  <si>
    <t>Tomáš</t>
  </si>
  <si>
    <t>Ondra</t>
  </si>
  <si>
    <t>Bolek</t>
  </si>
  <si>
    <t>Libor</t>
  </si>
  <si>
    <t>ZÁPASY - 18. ročník - 2017/2018</t>
  </si>
  <si>
    <t>Ája</t>
  </si>
  <si>
    <t>Vladana</t>
  </si>
  <si>
    <t>4. Hrací den   4.12.2017  v 18:00</t>
  </si>
  <si>
    <t>5. Hrací den   11.12.2017  v 18:00</t>
  </si>
  <si>
    <t>konec 3. kolo</t>
  </si>
  <si>
    <t>0:309</t>
  </si>
  <si>
    <t>422:311</t>
  </si>
  <si>
    <t>403:0</t>
  </si>
  <si>
    <t>254:375</t>
  </si>
  <si>
    <t>350:365</t>
  </si>
  <si>
    <t>430:349</t>
  </si>
  <si>
    <t>289:373</t>
  </si>
  <si>
    <t>0:432</t>
  </si>
  <si>
    <t>415:394</t>
  </si>
  <si>
    <t>348:377</t>
  </si>
  <si>
    <t>0:421</t>
  </si>
  <si>
    <t>454:353</t>
  </si>
  <si>
    <t>370:277</t>
  </si>
  <si>
    <t>427:389</t>
  </si>
  <si>
    <t>473:452</t>
  </si>
  <si>
    <t>387:376</t>
  </si>
  <si>
    <t>391:257</t>
  </si>
  <si>
    <t>217:336</t>
  </si>
  <si>
    <t>373:303</t>
  </si>
  <si>
    <t>408:381</t>
  </si>
  <si>
    <t>427:378</t>
  </si>
  <si>
    <t>290:246</t>
  </si>
  <si>
    <t>411:427</t>
  </si>
  <si>
    <t>377:473</t>
  </si>
  <si>
    <t>290:345</t>
  </si>
  <si>
    <t>349:296</t>
  </si>
  <si>
    <t>451:456</t>
  </si>
  <si>
    <t>359:245</t>
  </si>
  <si>
    <t>DNF</t>
  </si>
  <si>
    <t>Míra</t>
  </si>
  <si>
    <t>Radek</t>
  </si>
  <si>
    <t>Muži - nejvyšší nához (1 zástupce týmu)</t>
  </si>
  <si>
    <r>
      <t>Muži - nejvyšší nához</t>
    </r>
    <r>
      <rPr>
        <b/>
        <i/>
        <sz val="8"/>
        <color theme="1"/>
        <rFont val="Arial"/>
        <family val="2"/>
        <charset val="238"/>
      </rPr>
      <t>(opačná dráha)</t>
    </r>
  </si>
  <si>
    <t>konec 4. kolo</t>
  </si>
  <si>
    <t>Ženy - nejvyšší nához (1 zástupce týmu 2x)</t>
  </si>
  <si>
    <r>
      <t>Ženy - nejvyšší nához</t>
    </r>
    <r>
      <rPr>
        <b/>
        <i/>
        <sz val="8"/>
        <color theme="1"/>
        <rFont val="Arial"/>
        <family val="2"/>
        <charset val="238"/>
      </rPr>
      <t>(opačná dráha 2x)</t>
    </r>
  </si>
  <si>
    <t xml:space="preserve">6. Hrací den   17.12.2017  v 14:00 </t>
  </si>
</sst>
</file>

<file path=xl/styles.xml><?xml version="1.0" encoding="utf-8"?>
<styleSheet xmlns="http://schemas.openxmlformats.org/spreadsheetml/2006/main">
  <numFmts count="1">
    <numFmt numFmtId="164" formatCode="0.0"/>
  </numFmts>
  <fonts count="37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4"/>
      <color theme="1"/>
      <name val="Arial"/>
      <family val="2"/>
      <charset val="238"/>
    </font>
    <font>
      <b/>
      <sz val="14"/>
      <color indexed="8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u/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0"/>
      <name val="Arial CE"/>
      <charset val="238"/>
    </font>
    <font>
      <b/>
      <sz val="20"/>
      <name val="CasperOpenFace CE"/>
    </font>
    <font>
      <b/>
      <sz val="10"/>
      <name val="Arial"/>
      <family val="2"/>
      <charset val="238"/>
    </font>
    <font>
      <b/>
      <sz val="10"/>
      <name val="Arial CE"/>
      <family val="2"/>
      <charset val="238"/>
    </font>
    <font>
      <b/>
      <sz val="11"/>
      <name val="CasperOpenFace CE"/>
    </font>
    <font>
      <b/>
      <sz val="16"/>
      <name val="Arial CE"/>
      <family val="2"/>
      <charset val="238"/>
    </font>
    <font>
      <sz val="12"/>
      <name val="Arial"/>
      <family val="2"/>
      <charset val="238"/>
    </font>
    <font>
      <sz val="12"/>
      <color rgb="FFFF0000"/>
      <name val="Arial"/>
      <family val="2"/>
      <charset val="238"/>
    </font>
    <font>
      <b/>
      <sz val="12"/>
      <name val="Arial"/>
      <family val="2"/>
      <charset val="238"/>
    </font>
    <font>
      <b/>
      <sz val="14"/>
      <color rgb="FFFF0000"/>
      <name val="Arial CE"/>
      <charset val="238"/>
    </font>
    <font>
      <b/>
      <i/>
      <sz val="10"/>
      <name val="Arial CE"/>
      <charset val="238"/>
    </font>
    <font>
      <b/>
      <sz val="8"/>
      <name val="Arial CE"/>
      <family val="2"/>
      <charset val="238"/>
    </font>
    <font>
      <b/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7"/>
      <name val="Arial CE"/>
      <family val="2"/>
      <charset val="238"/>
    </font>
    <font>
      <b/>
      <i/>
      <sz val="11"/>
      <name val="Arial CE"/>
      <charset val="238"/>
    </font>
    <font>
      <sz val="8"/>
      <name val="Arial CE"/>
      <family val="2"/>
      <charset val="238"/>
    </font>
    <font>
      <sz val="8"/>
      <color rgb="FFFF0000"/>
      <name val="Arial CE"/>
      <family val="2"/>
      <charset val="238"/>
    </font>
    <font>
      <b/>
      <sz val="8"/>
      <color rgb="FFFF0000"/>
      <name val="Arial CE"/>
      <charset val="238"/>
    </font>
    <font>
      <sz val="8"/>
      <color theme="1"/>
      <name val="Arial CE"/>
      <family val="2"/>
      <charset val="238"/>
    </font>
    <font>
      <sz val="8"/>
      <color theme="1"/>
      <name val="Arial CE"/>
      <charset val="238"/>
    </font>
    <font>
      <sz val="8"/>
      <color rgb="FFC00000"/>
      <name val="Arial CE"/>
      <family val="2"/>
      <charset val="238"/>
    </font>
    <font>
      <sz val="8"/>
      <name val="Arial CE"/>
      <charset val="238"/>
    </font>
    <font>
      <b/>
      <i/>
      <sz val="10"/>
      <color theme="1"/>
      <name val="Arial"/>
      <family val="2"/>
      <charset val="238"/>
    </font>
    <font>
      <b/>
      <i/>
      <sz val="8"/>
      <color theme="1"/>
      <name val="Arial"/>
      <family val="2"/>
      <charset val="238"/>
    </font>
  </fonts>
  <fills count="1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39994506668294322"/>
        <bgColor indexed="64"/>
      </patternFill>
    </fill>
  </fills>
  <borders count="7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rgb="FF000000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</borders>
  <cellStyleXfs count="2">
    <xf numFmtId="0" fontId="0" fillId="0" borderId="0"/>
    <xf numFmtId="0" fontId="11" fillId="0" borderId="0"/>
  </cellStyleXfs>
  <cellXfs count="241">
    <xf numFmtId="0" fontId="0" fillId="0" borderId="0" xfId="0"/>
    <xf numFmtId="0" fontId="5" fillId="0" borderId="9" xfId="0" applyFont="1" applyBorder="1" applyAlignment="1">
      <alignment horizontal="center"/>
    </xf>
    <xf numFmtId="0" fontId="5" fillId="3" borderId="9" xfId="0" applyFont="1" applyFill="1" applyBorder="1"/>
    <xf numFmtId="0" fontId="5" fillId="0" borderId="10" xfId="0" applyFont="1" applyBorder="1"/>
    <xf numFmtId="0" fontId="6" fillId="2" borderId="11" xfId="0" applyFont="1" applyFill="1" applyBorder="1" applyAlignment="1">
      <alignment horizontal="center" vertical="center"/>
    </xf>
    <xf numFmtId="20" fontId="5" fillId="0" borderId="12" xfId="0" applyNumberFormat="1" applyFont="1" applyBorder="1" applyAlignment="1">
      <alignment vertical="center"/>
    </xf>
    <xf numFmtId="0" fontId="5" fillId="0" borderId="13" xfId="0" applyFont="1" applyBorder="1" applyAlignment="1">
      <alignment vertical="center"/>
    </xf>
    <xf numFmtId="0" fontId="6" fillId="4" borderId="11" xfId="0" applyFont="1" applyFill="1" applyBorder="1" applyAlignment="1">
      <alignment horizontal="center" vertical="center" shrinkToFit="1"/>
    </xf>
    <xf numFmtId="0" fontId="5" fillId="0" borderId="13" xfId="0" applyFont="1" applyBorder="1" applyAlignment="1">
      <alignment horizontal="center" vertical="center"/>
    </xf>
    <xf numFmtId="0" fontId="6" fillId="5" borderId="11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vertical="center"/>
    </xf>
    <xf numFmtId="0" fontId="5" fillId="0" borderId="12" xfId="0" applyFont="1" applyFill="1" applyBorder="1" applyAlignment="1">
      <alignment vertical="center"/>
    </xf>
    <xf numFmtId="0" fontId="6" fillId="6" borderId="11" xfId="0" applyFont="1" applyFill="1" applyBorder="1" applyAlignment="1">
      <alignment horizontal="center" vertical="center"/>
    </xf>
    <xf numFmtId="20" fontId="5" fillId="7" borderId="12" xfId="0" applyNumberFormat="1" applyFont="1" applyFill="1" applyBorder="1" applyAlignment="1">
      <alignment vertical="center"/>
    </xf>
    <xf numFmtId="0" fontId="5" fillId="7" borderId="13" xfId="0" applyFont="1" applyFill="1" applyBorder="1" applyAlignment="1">
      <alignment vertical="center"/>
    </xf>
    <xf numFmtId="0" fontId="6" fillId="8" borderId="11" xfId="0" applyFont="1" applyFill="1" applyBorder="1" applyAlignment="1">
      <alignment horizontal="center" vertical="center"/>
    </xf>
    <xf numFmtId="0" fontId="5" fillId="7" borderId="13" xfId="0" applyFont="1" applyFill="1" applyBorder="1" applyAlignment="1">
      <alignment horizontal="center" vertical="center"/>
    </xf>
    <xf numFmtId="0" fontId="6" fillId="9" borderId="11" xfId="0" applyFont="1" applyFill="1" applyBorder="1" applyAlignment="1">
      <alignment horizontal="center" vertical="center"/>
    </xf>
    <xf numFmtId="0" fontId="5" fillId="7" borderId="12" xfId="0" applyFont="1" applyFill="1" applyBorder="1" applyAlignment="1">
      <alignment vertical="center"/>
    </xf>
    <xf numFmtId="0" fontId="6" fillId="10" borderId="11" xfId="0" applyFont="1" applyFill="1" applyBorder="1" applyAlignment="1">
      <alignment horizontal="center" vertical="center"/>
    </xf>
    <xf numFmtId="0" fontId="6" fillId="11" borderId="11" xfId="0" applyFont="1" applyFill="1" applyBorder="1" applyAlignment="1">
      <alignment horizontal="center" vertical="center" shrinkToFit="1"/>
    </xf>
    <xf numFmtId="0" fontId="5" fillId="0" borderId="12" xfId="0" applyFont="1" applyBorder="1" applyAlignment="1">
      <alignment vertical="center"/>
    </xf>
    <xf numFmtId="0" fontId="5" fillId="0" borderId="13" xfId="0" applyFont="1" applyFill="1" applyBorder="1" applyAlignment="1">
      <alignment vertical="center"/>
    </xf>
    <xf numFmtId="0" fontId="7" fillId="0" borderId="0" xfId="0" applyFont="1"/>
    <xf numFmtId="49" fontId="0" fillId="0" borderId="0" xfId="0" applyNumberFormat="1" applyAlignment="1">
      <alignment horizontal="right"/>
    </xf>
    <xf numFmtId="49" fontId="0" fillId="0" borderId="0" xfId="0" applyNumberFormat="1" applyAlignment="1"/>
    <xf numFmtId="0" fontId="1" fillId="0" borderId="0" xfId="0" applyFont="1"/>
    <xf numFmtId="49" fontId="1" fillId="0" borderId="0" xfId="0" applyNumberFormat="1" applyFont="1" applyAlignment="1">
      <alignment horizontal="right"/>
    </xf>
    <xf numFmtId="49" fontId="1" fillId="0" borderId="0" xfId="0" applyNumberFormat="1" applyFont="1" applyAlignment="1">
      <alignment horizontal="left"/>
    </xf>
    <xf numFmtId="0" fontId="1" fillId="0" borderId="0" xfId="0" applyFont="1" applyAlignment="1">
      <alignment horizontal="center"/>
    </xf>
    <xf numFmtId="49" fontId="1" fillId="0" borderId="0" xfId="0" applyNumberFormat="1" applyFont="1" applyAlignment="1">
      <alignment horizontal="center"/>
    </xf>
    <xf numFmtId="0" fontId="1" fillId="0" borderId="14" xfId="0" applyFont="1" applyBorder="1"/>
    <xf numFmtId="0" fontId="0" fillId="0" borderId="14" xfId="0" applyBorder="1"/>
    <xf numFmtId="0" fontId="8" fillId="0" borderId="0" xfId="0" applyFont="1"/>
    <xf numFmtId="0" fontId="9" fillId="0" borderId="0" xfId="0" applyFont="1"/>
    <xf numFmtId="49" fontId="9" fillId="0" borderId="0" xfId="0" applyNumberFormat="1" applyFont="1" applyAlignment="1"/>
    <xf numFmtId="49" fontId="9" fillId="0" borderId="0" xfId="0" applyNumberFormat="1" applyFont="1" applyAlignment="1">
      <alignment horizontal="right"/>
    </xf>
    <xf numFmtId="0" fontId="9" fillId="0" borderId="0" xfId="0" applyFont="1" applyAlignment="1"/>
    <xf numFmtId="0" fontId="9" fillId="0" borderId="0" xfId="0" applyFont="1" applyAlignment="1">
      <alignment horizontal="right"/>
    </xf>
    <xf numFmtId="0" fontId="10" fillId="0" borderId="0" xfId="0" applyFont="1"/>
    <xf numFmtId="0" fontId="1" fillId="0" borderId="15" xfId="0" applyFont="1" applyBorder="1"/>
    <xf numFmtId="0" fontId="11" fillId="0" borderId="0" xfId="1" applyAlignment="1">
      <alignment vertical="center"/>
    </xf>
    <xf numFmtId="1" fontId="16" fillId="12" borderId="19" xfId="1" applyNumberFormat="1" applyFont="1" applyFill="1" applyBorder="1" applyAlignment="1">
      <alignment horizontal="center" vertical="center" wrapText="1"/>
    </xf>
    <xf numFmtId="1" fontId="16" fillId="12" borderId="20" xfId="1" applyNumberFormat="1" applyFont="1" applyFill="1" applyBorder="1" applyAlignment="1">
      <alignment horizontal="center" vertical="center" wrapText="1"/>
    </xf>
    <xf numFmtId="1" fontId="16" fillId="12" borderId="21" xfId="1" applyNumberFormat="1" applyFont="1" applyFill="1" applyBorder="1" applyAlignment="1">
      <alignment horizontal="center" vertical="center" wrapText="1"/>
    </xf>
    <xf numFmtId="1" fontId="16" fillId="12" borderId="22" xfId="1" applyNumberFormat="1" applyFont="1" applyFill="1" applyBorder="1" applyAlignment="1">
      <alignment horizontal="center" vertical="center" wrapText="1"/>
    </xf>
    <xf numFmtId="1" fontId="17" fillId="12" borderId="23" xfId="1" applyNumberFormat="1" applyFont="1" applyFill="1" applyBorder="1" applyAlignment="1">
      <alignment horizontal="center" vertical="center"/>
    </xf>
    <xf numFmtId="1" fontId="17" fillId="0" borderId="23" xfId="1" applyNumberFormat="1" applyFont="1" applyFill="1" applyBorder="1" applyAlignment="1">
      <alignment horizontal="left" vertical="center"/>
    </xf>
    <xf numFmtId="1" fontId="18" fillId="0" borderId="24" xfId="1" applyNumberFormat="1" applyFont="1" applyFill="1" applyBorder="1" applyAlignment="1">
      <alignment horizontal="center" vertical="center"/>
    </xf>
    <xf numFmtId="1" fontId="18" fillId="0" borderId="25" xfId="1" applyNumberFormat="1" applyFont="1" applyFill="1" applyBorder="1" applyAlignment="1">
      <alignment horizontal="center" vertical="center"/>
    </xf>
    <xf numFmtId="1" fontId="18" fillId="0" borderId="26" xfId="1" applyNumberFormat="1" applyFont="1" applyFill="1" applyBorder="1" applyAlignment="1">
      <alignment horizontal="center" vertical="center"/>
    </xf>
    <xf numFmtId="1" fontId="18" fillId="0" borderId="27" xfId="1" applyNumberFormat="1" applyFont="1" applyFill="1" applyBorder="1" applyAlignment="1">
      <alignment horizontal="center" vertical="center"/>
    </xf>
    <xf numFmtId="1" fontId="19" fillId="0" borderId="25" xfId="1" applyNumberFormat="1" applyFont="1" applyFill="1" applyBorder="1" applyAlignment="1">
      <alignment horizontal="center" vertical="center"/>
    </xf>
    <xf numFmtId="1" fontId="18" fillId="0" borderId="28" xfId="1" applyNumberFormat="1" applyFont="1" applyFill="1" applyBorder="1" applyAlignment="1">
      <alignment horizontal="center" vertical="center"/>
    </xf>
    <xf numFmtId="1" fontId="19" fillId="0" borderId="29" xfId="1" applyNumberFormat="1" applyFont="1" applyFill="1" applyBorder="1" applyAlignment="1">
      <alignment horizontal="center" vertical="center"/>
    </xf>
    <xf numFmtId="1" fontId="18" fillId="0" borderId="29" xfId="1" applyNumberFormat="1" applyFont="1" applyFill="1" applyBorder="1" applyAlignment="1">
      <alignment horizontal="center" vertical="center"/>
    </xf>
    <xf numFmtId="1" fontId="18" fillId="0" borderId="30" xfId="1" applyNumberFormat="1" applyFont="1" applyFill="1" applyBorder="1" applyAlignment="1">
      <alignment horizontal="center" vertical="center"/>
    </xf>
    <xf numFmtId="1" fontId="18" fillId="0" borderId="23" xfId="1" applyNumberFormat="1" applyFont="1" applyFill="1" applyBorder="1" applyAlignment="1">
      <alignment horizontal="center" vertical="center"/>
    </xf>
    <xf numFmtId="1" fontId="18" fillId="0" borderId="23" xfId="1" applyNumberFormat="1" applyFont="1" applyBorder="1" applyAlignment="1">
      <alignment horizontal="center" vertical="center" wrapText="1"/>
    </xf>
    <xf numFmtId="2" fontId="20" fillId="10" borderId="14" xfId="1" applyNumberFormat="1" applyFont="1" applyFill="1" applyBorder="1" applyAlignment="1">
      <alignment horizontal="center" vertical="center" wrapText="1"/>
    </xf>
    <xf numFmtId="1" fontId="18" fillId="0" borderId="11" xfId="1" applyNumberFormat="1" applyFont="1" applyBorder="1" applyAlignment="1">
      <alignment horizontal="center" vertical="center" wrapText="1"/>
    </xf>
    <xf numFmtId="1" fontId="20" fillId="10" borderId="11" xfId="1" applyNumberFormat="1" applyFont="1" applyFill="1" applyBorder="1" applyAlignment="1">
      <alignment horizontal="center" vertical="center" wrapText="1"/>
    </xf>
    <xf numFmtId="0" fontId="21" fillId="0" borderId="0" xfId="1" applyFont="1" applyBorder="1" applyAlignment="1">
      <alignment vertical="center"/>
    </xf>
    <xf numFmtId="0" fontId="11" fillId="0" borderId="0" xfId="1" applyBorder="1" applyAlignment="1">
      <alignment vertical="center"/>
    </xf>
    <xf numFmtId="1" fontId="18" fillId="0" borderId="32" xfId="1" applyNumberFormat="1" applyFont="1" applyFill="1" applyBorder="1" applyAlignment="1">
      <alignment horizontal="center" vertical="center"/>
    </xf>
    <xf numFmtId="1" fontId="18" fillId="0" borderId="33" xfId="1" applyNumberFormat="1" applyFont="1" applyFill="1" applyBorder="1" applyAlignment="1">
      <alignment horizontal="center" vertical="center"/>
    </xf>
    <xf numFmtId="1" fontId="17" fillId="12" borderId="34" xfId="1" applyNumberFormat="1" applyFont="1" applyFill="1" applyBorder="1" applyAlignment="1">
      <alignment horizontal="center" vertical="center"/>
    </xf>
    <xf numFmtId="1" fontId="18" fillId="0" borderId="34" xfId="1" applyNumberFormat="1" applyFont="1" applyFill="1" applyBorder="1" applyAlignment="1">
      <alignment horizontal="center" vertical="center"/>
    </xf>
    <xf numFmtId="1" fontId="18" fillId="0" borderId="35" xfId="1" applyNumberFormat="1" applyFont="1" applyFill="1" applyBorder="1" applyAlignment="1">
      <alignment horizontal="center" vertical="center"/>
    </xf>
    <xf numFmtId="1" fontId="18" fillId="0" borderId="36" xfId="1" applyNumberFormat="1" applyFont="1" applyFill="1" applyBorder="1" applyAlignment="1">
      <alignment horizontal="center" vertical="center"/>
    </xf>
    <xf numFmtId="1" fontId="18" fillId="0" borderId="37" xfId="1" applyNumberFormat="1" applyFont="1" applyFill="1" applyBorder="1" applyAlignment="1">
      <alignment horizontal="center" vertical="center"/>
    </xf>
    <xf numFmtId="1" fontId="18" fillId="0" borderId="38" xfId="1" applyNumberFormat="1" applyFont="1" applyFill="1" applyBorder="1" applyAlignment="1">
      <alignment horizontal="center" vertical="center"/>
    </xf>
    <xf numFmtId="1" fontId="18" fillId="0" borderId="39" xfId="1" applyNumberFormat="1" applyFont="1" applyFill="1" applyBorder="1" applyAlignment="1">
      <alignment horizontal="center" vertical="center"/>
    </xf>
    <xf numFmtId="1" fontId="18" fillId="0" borderId="39" xfId="1" applyNumberFormat="1" applyFont="1" applyBorder="1" applyAlignment="1">
      <alignment horizontal="center" vertical="center" wrapText="1"/>
    </xf>
    <xf numFmtId="2" fontId="20" fillId="10" borderId="40" xfId="1" applyNumberFormat="1" applyFont="1" applyFill="1" applyBorder="1" applyAlignment="1">
      <alignment horizontal="center" vertical="center" wrapText="1"/>
    </xf>
    <xf numFmtId="1" fontId="18" fillId="13" borderId="32" xfId="1" applyNumberFormat="1" applyFont="1" applyFill="1" applyBorder="1" applyAlignment="1">
      <alignment horizontal="center" vertical="center"/>
    </xf>
    <xf numFmtId="1" fontId="18" fillId="13" borderId="11" xfId="1" applyNumberFormat="1" applyFont="1" applyFill="1" applyBorder="1" applyAlignment="1">
      <alignment horizontal="center" vertical="center" wrapText="1"/>
    </xf>
    <xf numFmtId="1" fontId="17" fillId="0" borderId="34" xfId="1" applyNumberFormat="1" applyFont="1" applyFill="1" applyBorder="1" applyAlignment="1">
      <alignment horizontal="left" vertical="center"/>
    </xf>
    <xf numFmtId="1" fontId="18" fillId="0" borderId="41" xfId="1" applyNumberFormat="1" applyFont="1" applyFill="1" applyBorder="1" applyAlignment="1">
      <alignment horizontal="center" vertical="center"/>
    </xf>
    <xf numFmtId="1" fontId="18" fillId="0" borderId="34" xfId="1" applyNumberFormat="1" applyFont="1" applyBorder="1" applyAlignment="1">
      <alignment horizontal="center" vertical="center" wrapText="1"/>
    </xf>
    <xf numFmtId="2" fontId="20" fillId="10" borderId="42" xfId="1" applyNumberFormat="1" applyFont="1" applyFill="1" applyBorder="1" applyAlignment="1">
      <alignment horizontal="center" vertical="center" wrapText="1"/>
    </xf>
    <xf numFmtId="1" fontId="17" fillId="12" borderId="43" xfId="1" applyNumberFormat="1" applyFont="1" applyFill="1" applyBorder="1" applyAlignment="1">
      <alignment horizontal="center" vertical="center"/>
    </xf>
    <xf numFmtId="1" fontId="17" fillId="0" borderId="43" xfId="1" applyNumberFormat="1" applyFont="1" applyFill="1" applyBorder="1" applyAlignment="1">
      <alignment horizontal="left" vertical="center"/>
    </xf>
    <xf numFmtId="1" fontId="18" fillId="0" borderId="44" xfId="1" applyNumberFormat="1" applyFont="1" applyFill="1" applyBorder="1" applyAlignment="1">
      <alignment horizontal="center" vertical="center"/>
    </xf>
    <xf numFmtId="1" fontId="18" fillId="0" borderId="45" xfId="1" applyNumberFormat="1" applyFont="1" applyFill="1" applyBorder="1" applyAlignment="1">
      <alignment horizontal="center" vertical="center"/>
    </xf>
    <xf numFmtId="1" fontId="18" fillId="0" borderId="46" xfId="1" applyNumberFormat="1" applyFont="1" applyFill="1" applyBorder="1" applyAlignment="1">
      <alignment horizontal="center" vertical="center"/>
    </xf>
    <xf numFmtId="1" fontId="18" fillId="0" borderId="47" xfId="1" applyNumberFormat="1" applyFont="1" applyFill="1" applyBorder="1" applyAlignment="1">
      <alignment horizontal="center" vertical="center"/>
    </xf>
    <xf numFmtId="1" fontId="18" fillId="0" borderId="12" xfId="1" applyNumberFormat="1" applyFont="1" applyFill="1" applyBorder="1" applyAlignment="1">
      <alignment horizontal="center" vertical="center"/>
    </xf>
    <xf numFmtId="1" fontId="18" fillId="0" borderId="43" xfId="1" applyNumberFormat="1" applyFont="1" applyBorder="1" applyAlignment="1">
      <alignment horizontal="center" vertical="center" wrapText="1"/>
    </xf>
    <xf numFmtId="2" fontId="20" fillId="10" borderId="49" xfId="1" applyNumberFormat="1" applyFont="1" applyFill="1" applyBorder="1" applyAlignment="1">
      <alignment horizontal="center" vertical="center" wrapText="1"/>
    </xf>
    <xf numFmtId="1" fontId="22" fillId="0" borderId="0" xfId="1" applyNumberFormat="1" applyFont="1" applyAlignment="1">
      <alignment vertical="center"/>
    </xf>
    <xf numFmtId="0" fontId="22" fillId="0" borderId="0" xfId="1" applyFont="1" applyAlignment="1">
      <alignment vertical="center"/>
    </xf>
    <xf numFmtId="1" fontId="11" fillId="0" borderId="0" xfId="1" applyNumberFormat="1" applyAlignment="1">
      <alignment vertical="center"/>
    </xf>
    <xf numFmtId="0" fontId="11" fillId="0" borderId="0" xfId="1"/>
    <xf numFmtId="0" fontId="26" fillId="14" borderId="59" xfId="1" applyFont="1" applyFill="1" applyBorder="1" applyAlignment="1">
      <alignment horizontal="center" vertical="center"/>
    </xf>
    <xf numFmtId="0" fontId="26" fillId="14" borderId="60" xfId="1" applyFont="1" applyFill="1" applyBorder="1" applyAlignment="1">
      <alignment horizontal="center" vertical="center"/>
    </xf>
    <xf numFmtId="0" fontId="26" fillId="14" borderId="61" xfId="1" applyFont="1" applyFill="1" applyBorder="1" applyAlignment="1">
      <alignment horizontal="center" vertical="center"/>
    </xf>
    <xf numFmtId="0" fontId="26" fillId="14" borderId="62" xfId="1" applyFont="1" applyFill="1" applyBorder="1" applyAlignment="1">
      <alignment horizontal="center" vertical="center"/>
    </xf>
    <xf numFmtId="0" fontId="26" fillId="14" borderId="63" xfId="1" applyFont="1" applyFill="1" applyBorder="1" applyAlignment="1">
      <alignment horizontal="center" vertical="center"/>
    </xf>
    <xf numFmtId="0" fontId="26" fillId="14" borderId="64" xfId="1" applyFont="1" applyFill="1" applyBorder="1" applyAlignment="1">
      <alignment horizontal="center" vertical="center" wrapText="1"/>
    </xf>
    <xf numFmtId="0" fontId="23" fillId="14" borderId="59" xfId="1" applyFont="1" applyFill="1" applyBorder="1" applyAlignment="1">
      <alignment horizontal="center" vertical="center"/>
    </xf>
    <xf numFmtId="164" fontId="23" fillId="14" borderId="62" xfId="1" applyNumberFormat="1" applyFont="1" applyFill="1" applyBorder="1" applyAlignment="1">
      <alignment horizontal="center" vertical="center"/>
    </xf>
    <xf numFmtId="0" fontId="26" fillId="14" borderId="59" xfId="1" applyFont="1" applyFill="1" applyBorder="1" applyAlignment="1">
      <alignment horizontal="center" vertical="center" wrapText="1"/>
    </xf>
    <xf numFmtId="0" fontId="26" fillId="14" borderId="65" xfId="1" applyFont="1" applyFill="1" applyBorder="1" applyAlignment="1">
      <alignment horizontal="center" vertical="center" wrapText="1"/>
    </xf>
    <xf numFmtId="0" fontId="27" fillId="0" borderId="66" xfId="1" applyFont="1" applyFill="1" applyBorder="1" applyAlignment="1">
      <alignment horizontal="center" vertical="center"/>
    </xf>
    <xf numFmtId="0" fontId="23" fillId="16" borderId="34" xfId="1" applyFont="1" applyFill="1" applyBorder="1" applyAlignment="1">
      <alignment vertical="center"/>
    </xf>
    <xf numFmtId="0" fontId="28" fillId="12" borderId="29" xfId="1" applyFont="1" applyFill="1" applyBorder="1" applyAlignment="1">
      <alignment horizontal="center" vertical="center"/>
    </xf>
    <xf numFmtId="0" fontId="28" fillId="0" borderId="32" xfId="1" applyFont="1" applyBorder="1" applyAlignment="1">
      <alignment horizontal="center" vertical="center"/>
    </xf>
    <xf numFmtId="0" fontId="29" fillId="0" borderId="32" xfId="1" applyFont="1" applyBorder="1" applyAlignment="1">
      <alignment horizontal="center" vertical="center"/>
    </xf>
    <xf numFmtId="0" fontId="28" fillId="0" borderId="30" xfId="1" applyFont="1" applyBorder="1" applyAlignment="1">
      <alignment horizontal="center" vertical="center"/>
    </xf>
    <xf numFmtId="0" fontId="28" fillId="0" borderId="29" xfId="1" applyFont="1" applyBorder="1" applyAlignment="1">
      <alignment horizontal="center" vertical="center"/>
    </xf>
    <xf numFmtId="0" fontId="28" fillId="0" borderId="32" xfId="1" applyFont="1" applyFill="1" applyBorder="1" applyAlignment="1">
      <alignment horizontal="center" vertical="center"/>
    </xf>
    <xf numFmtId="0" fontId="28" fillId="0" borderId="30" xfId="1" applyFont="1" applyFill="1" applyBorder="1" applyAlignment="1">
      <alignment horizontal="center" vertical="center"/>
    </xf>
    <xf numFmtId="0" fontId="28" fillId="0" borderId="29" xfId="1" applyFont="1" applyFill="1" applyBorder="1" applyAlignment="1">
      <alignment horizontal="center" vertical="center"/>
    </xf>
    <xf numFmtId="2" fontId="28" fillId="0" borderId="32" xfId="1" applyNumberFormat="1" applyFont="1" applyFill="1" applyBorder="1" applyAlignment="1">
      <alignment horizontal="center" vertical="center"/>
    </xf>
    <xf numFmtId="0" fontId="30" fillId="0" borderId="29" xfId="1" applyFont="1" applyFill="1" applyBorder="1" applyAlignment="1">
      <alignment horizontal="center" vertical="center"/>
    </xf>
    <xf numFmtId="0" fontId="28" fillId="0" borderId="50" xfId="1" applyFont="1" applyFill="1" applyBorder="1" applyAlignment="1">
      <alignment horizontal="center" vertical="center"/>
    </xf>
    <xf numFmtId="0" fontId="27" fillId="0" borderId="34" xfId="1" applyFont="1" applyFill="1" applyBorder="1" applyAlignment="1">
      <alignment horizontal="center" vertical="center"/>
    </xf>
    <xf numFmtId="0" fontId="31" fillId="0" borderId="32" xfId="1" applyFont="1" applyFill="1" applyBorder="1" applyAlignment="1">
      <alignment horizontal="center" vertical="center"/>
    </xf>
    <xf numFmtId="0" fontId="23" fillId="17" borderId="34" xfId="1" applyFont="1" applyFill="1" applyBorder="1" applyAlignment="1">
      <alignment vertical="center"/>
    </xf>
    <xf numFmtId="0" fontId="23" fillId="10" borderId="34" xfId="1" applyFont="1" applyFill="1" applyBorder="1" applyAlignment="1">
      <alignment vertical="center"/>
    </xf>
    <xf numFmtId="0" fontId="33" fillId="0" borderId="29" xfId="1" applyFont="1" applyFill="1" applyBorder="1" applyAlignment="1">
      <alignment horizontal="center" vertical="center"/>
    </xf>
    <xf numFmtId="0" fontId="23" fillId="16" borderId="39" xfId="1" applyFont="1" applyFill="1" applyBorder="1" applyAlignment="1">
      <alignment vertical="center"/>
    </xf>
    <xf numFmtId="0" fontId="28" fillId="12" borderId="38" xfId="1" applyFont="1" applyFill="1" applyBorder="1" applyAlignment="1">
      <alignment horizontal="center" vertical="center"/>
    </xf>
    <xf numFmtId="0" fontId="28" fillId="0" borderId="36" xfId="1" applyFont="1" applyBorder="1" applyAlignment="1">
      <alignment horizontal="center" vertical="center"/>
    </xf>
    <xf numFmtId="0" fontId="28" fillId="0" borderId="37" xfId="1" applyFont="1" applyBorder="1" applyAlignment="1">
      <alignment horizontal="center" vertical="center"/>
    </xf>
    <xf numFmtId="0" fontId="28" fillId="0" borderId="38" xfId="1" applyFont="1" applyBorder="1" applyAlignment="1">
      <alignment horizontal="center" vertical="center"/>
    </xf>
    <xf numFmtId="0" fontId="28" fillId="0" borderId="36" xfId="1" applyFont="1" applyFill="1" applyBorder="1" applyAlignment="1">
      <alignment horizontal="center" vertical="center"/>
    </xf>
    <xf numFmtId="0" fontId="28" fillId="0" borderId="37" xfId="1" applyFont="1" applyFill="1" applyBorder="1" applyAlignment="1">
      <alignment horizontal="center" vertical="center"/>
    </xf>
    <xf numFmtId="0" fontId="28" fillId="0" borderId="38" xfId="1" applyFont="1" applyFill="1" applyBorder="1" applyAlignment="1">
      <alignment horizontal="center" vertical="center"/>
    </xf>
    <xf numFmtId="0" fontId="28" fillId="12" borderId="41" xfId="1" applyFont="1" applyFill="1" applyBorder="1" applyAlignment="1">
      <alignment horizontal="center" vertical="center"/>
    </xf>
    <xf numFmtId="0" fontId="23" fillId="10" borderId="39" xfId="1" applyFont="1" applyFill="1" applyBorder="1" applyAlignment="1">
      <alignment vertical="center"/>
    </xf>
    <xf numFmtId="2" fontId="28" fillId="0" borderId="36" xfId="1" applyNumberFormat="1" applyFont="1" applyFill="1" applyBorder="1" applyAlignment="1">
      <alignment horizontal="center" vertical="center"/>
    </xf>
    <xf numFmtId="0" fontId="28" fillId="0" borderId="68" xfId="1" applyFont="1" applyFill="1" applyBorder="1" applyAlignment="1">
      <alignment horizontal="center" vertical="center"/>
    </xf>
    <xf numFmtId="0" fontId="31" fillId="0" borderId="36" xfId="1" applyFont="1" applyFill="1" applyBorder="1" applyAlignment="1">
      <alignment horizontal="center" vertical="center"/>
    </xf>
    <xf numFmtId="0" fontId="11" fillId="0" borderId="0" xfId="1" applyFill="1"/>
    <xf numFmtId="0" fontId="28" fillId="0" borderId="67" xfId="1" applyFont="1" applyFill="1" applyBorder="1" applyAlignment="1">
      <alignment horizontal="center" vertical="center"/>
    </xf>
    <xf numFmtId="0" fontId="23" fillId="17" borderId="39" xfId="1" applyFont="1" applyFill="1" applyBorder="1" applyAlignment="1">
      <alignment vertical="center"/>
    </xf>
    <xf numFmtId="0" fontId="27" fillId="0" borderId="39" xfId="1" applyFont="1" applyFill="1" applyBorder="1" applyAlignment="1">
      <alignment horizontal="center" vertical="center"/>
    </xf>
    <xf numFmtId="0" fontId="11" fillId="0" borderId="0" xfId="1" applyAlignment="1">
      <alignment horizontal="center"/>
    </xf>
    <xf numFmtId="0" fontId="28" fillId="0" borderId="31" xfId="1" applyFont="1" applyFill="1" applyBorder="1" applyAlignment="1">
      <alignment horizontal="center" vertical="center"/>
    </xf>
    <xf numFmtId="0" fontId="27" fillId="0" borderId="43" xfId="1" applyFont="1" applyFill="1" applyBorder="1" applyAlignment="1">
      <alignment horizontal="center" vertical="center"/>
    </xf>
    <xf numFmtId="0" fontId="23" fillId="16" borderId="43" xfId="1" applyFont="1" applyFill="1" applyBorder="1" applyAlignment="1">
      <alignment vertical="center"/>
    </xf>
    <xf numFmtId="0" fontId="28" fillId="12" borderId="47" xfId="1" applyFont="1" applyFill="1" applyBorder="1" applyAlignment="1">
      <alignment horizontal="center" vertical="center"/>
    </xf>
    <xf numFmtId="0" fontId="28" fillId="0" borderId="45" xfId="1" applyFont="1" applyBorder="1" applyAlignment="1">
      <alignment horizontal="center" vertical="center"/>
    </xf>
    <xf numFmtId="0" fontId="28" fillId="0" borderId="46" xfId="1" applyFont="1" applyBorder="1" applyAlignment="1">
      <alignment horizontal="center" vertical="center"/>
    </xf>
    <xf numFmtId="0" fontId="28" fillId="0" borderId="47" xfId="1" applyFont="1" applyBorder="1" applyAlignment="1">
      <alignment horizontal="center" vertical="center"/>
    </xf>
    <xf numFmtId="0" fontId="28" fillId="0" borderId="45" xfId="1" applyFont="1" applyFill="1" applyBorder="1" applyAlignment="1">
      <alignment horizontal="center" vertical="center"/>
    </xf>
    <xf numFmtId="0" fontId="28" fillId="0" borderId="46" xfId="1" applyFont="1" applyFill="1" applyBorder="1" applyAlignment="1">
      <alignment horizontal="center" vertical="center"/>
    </xf>
    <xf numFmtId="0" fontId="28" fillId="0" borderId="47" xfId="1" applyFont="1" applyFill="1" applyBorder="1" applyAlignment="1">
      <alignment horizontal="center" vertical="center"/>
    </xf>
    <xf numFmtId="0" fontId="28" fillId="0" borderId="48" xfId="1" applyFont="1" applyFill="1" applyBorder="1" applyAlignment="1">
      <alignment horizontal="center" vertical="center"/>
    </xf>
    <xf numFmtId="2" fontId="28" fillId="0" borderId="45" xfId="1" applyNumberFormat="1" applyFont="1" applyFill="1" applyBorder="1" applyAlignment="1">
      <alignment horizontal="center" vertical="center"/>
    </xf>
    <xf numFmtId="0" fontId="28" fillId="0" borderId="51" xfId="1" applyFont="1" applyFill="1" applyBorder="1" applyAlignment="1">
      <alignment horizontal="center" vertical="center"/>
    </xf>
    <xf numFmtId="1" fontId="15" fillId="12" borderId="16" xfId="1" applyNumberFormat="1" applyFont="1" applyFill="1" applyBorder="1" applyAlignment="1">
      <alignment horizontal="center" vertical="center" textRotation="90" wrapText="1"/>
    </xf>
    <xf numFmtId="1" fontId="15" fillId="12" borderId="12" xfId="1" applyNumberFormat="1" applyFont="1" applyFill="1" applyBorder="1" applyAlignment="1">
      <alignment horizontal="center" vertical="center" textRotation="90" wrapText="1"/>
    </xf>
    <xf numFmtId="1" fontId="12" fillId="12" borderId="16" xfId="1" applyNumberFormat="1" applyFont="1" applyFill="1" applyBorder="1" applyAlignment="1">
      <alignment horizontal="center" vertical="center" textRotation="90"/>
    </xf>
    <xf numFmtId="1" fontId="12" fillId="12" borderId="12" xfId="1" applyNumberFormat="1" applyFont="1" applyFill="1" applyBorder="1" applyAlignment="1">
      <alignment horizontal="center" vertical="center" textRotation="90"/>
    </xf>
    <xf numFmtId="1" fontId="13" fillId="12" borderId="16" xfId="1" applyNumberFormat="1" applyFont="1" applyFill="1" applyBorder="1" applyAlignment="1">
      <alignment horizontal="center" vertical="center" wrapText="1"/>
    </xf>
    <xf numFmtId="1" fontId="13" fillId="12" borderId="15" xfId="1" applyNumberFormat="1" applyFont="1" applyFill="1" applyBorder="1" applyAlignment="1">
      <alignment horizontal="center" vertical="center" wrapText="1"/>
    </xf>
    <xf numFmtId="1" fontId="13" fillId="12" borderId="17" xfId="1" applyNumberFormat="1" applyFont="1" applyFill="1" applyBorder="1" applyAlignment="1">
      <alignment horizontal="center" vertical="center" wrapText="1"/>
    </xf>
    <xf numFmtId="1" fontId="13" fillId="12" borderId="18" xfId="1" applyNumberFormat="1" applyFont="1" applyFill="1" applyBorder="1" applyAlignment="1">
      <alignment horizontal="center" vertical="center" wrapText="1"/>
    </xf>
    <xf numFmtId="1" fontId="14" fillId="12" borderId="16" xfId="1" applyNumberFormat="1" applyFont="1" applyFill="1" applyBorder="1" applyAlignment="1">
      <alignment horizontal="center" vertical="center" textRotation="90" wrapText="1"/>
    </xf>
    <xf numFmtId="1" fontId="14" fillId="12" borderId="12" xfId="1" applyNumberFormat="1" applyFont="1" applyFill="1" applyBorder="1" applyAlignment="1">
      <alignment horizontal="center" vertical="center" textRotation="90" wrapText="1"/>
    </xf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3" fillId="14" borderId="17" xfId="1" applyFont="1" applyFill="1" applyBorder="1" applyAlignment="1">
      <alignment horizontal="center" vertical="center" textRotation="90"/>
    </xf>
    <xf numFmtId="0" fontId="23" fillId="14" borderId="56" xfId="1" applyFont="1" applyFill="1" applyBorder="1" applyAlignment="1">
      <alignment horizontal="center" vertical="center" textRotation="90"/>
    </xf>
    <xf numFmtId="0" fontId="24" fillId="15" borderId="16" xfId="1" applyFont="1" applyFill="1" applyBorder="1" applyAlignment="1">
      <alignment horizontal="center" vertical="center" wrapText="1"/>
    </xf>
    <xf numFmtId="0" fontId="24" fillId="15" borderId="57" xfId="1" applyFont="1" applyFill="1" applyBorder="1" applyAlignment="1">
      <alignment horizontal="center" vertical="center" wrapText="1"/>
    </xf>
    <xf numFmtId="0" fontId="24" fillId="12" borderId="52" xfId="1" applyFont="1" applyFill="1" applyBorder="1" applyAlignment="1">
      <alignment horizontal="center" vertical="center" wrapText="1"/>
    </xf>
    <xf numFmtId="0" fontId="24" fillId="12" borderId="58" xfId="1" applyFont="1" applyFill="1" applyBorder="1" applyAlignment="1">
      <alignment horizontal="center" vertical="center" wrapText="1"/>
    </xf>
    <xf numFmtId="0" fontId="25" fillId="0" borderId="53" xfId="1" applyFont="1" applyBorder="1" applyAlignment="1">
      <alignment horizontal="center"/>
    </xf>
    <xf numFmtId="0" fontId="25" fillId="0" borderId="54" xfId="1" applyFont="1" applyBorder="1" applyAlignment="1">
      <alignment horizontal="center"/>
    </xf>
    <xf numFmtId="0" fontId="25" fillId="0" borderId="55" xfId="1" applyFont="1" applyBorder="1" applyAlignment="1">
      <alignment horizontal="center"/>
    </xf>
    <xf numFmtId="49" fontId="5" fillId="0" borderId="13" xfId="0" applyNumberFormat="1" applyFont="1" applyBorder="1" applyAlignment="1">
      <alignment horizontal="center" vertical="center"/>
    </xf>
    <xf numFmtId="1" fontId="17" fillId="13" borderId="33" xfId="1" applyNumberFormat="1" applyFont="1" applyFill="1" applyBorder="1" applyAlignment="1">
      <alignment horizontal="left" vertical="center"/>
    </xf>
    <xf numFmtId="1" fontId="18" fillId="13" borderId="35" xfId="1" applyNumberFormat="1" applyFont="1" applyFill="1" applyBorder="1" applyAlignment="1">
      <alignment horizontal="center" vertical="center"/>
    </xf>
    <xf numFmtId="1" fontId="18" fillId="13" borderId="36" xfId="1" applyNumberFormat="1" applyFont="1" applyFill="1" applyBorder="1" applyAlignment="1">
      <alignment horizontal="center" vertical="center"/>
    </xf>
    <xf numFmtId="1" fontId="18" fillId="13" borderId="37" xfId="1" applyNumberFormat="1" applyFont="1" applyFill="1" applyBorder="1" applyAlignment="1">
      <alignment horizontal="center" vertical="center"/>
    </xf>
    <xf numFmtId="1" fontId="18" fillId="13" borderId="38" xfId="1" applyNumberFormat="1" applyFont="1" applyFill="1" applyBorder="1" applyAlignment="1">
      <alignment horizontal="center" vertical="center"/>
    </xf>
    <xf numFmtId="1" fontId="18" fillId="13" borderId="39" xfId="1" applyNumberFormat="1" applyFont="1" applyFill="1" applyBorder="1" applyAlignment="1">
      <alignment horizontal="center" vertical="center"/>
    </xf>
    <xf numFmtId="1" fontId="18" fillId="13" borderId="39" xfId="1" applyNumberFormat="1" applyFont="1" applyFill="1" applyBorder="1" applyAlignment="1">
      <alignment horizontal="center" vertical="center" wrapText="1"/>
    </xf>
    <xf numFmtId="0" fontId="29" fillId="0" borderId="29" xfId="1" applyFont="1" applyBorder="1" applyAlignment="1">
      <alignment horizontal="center" vertical="center"/>
    </xf>
    <xf numFmtId="1" fontId="32" fillId="0" borderId="32" xfId="1" applyNumberFormat="1" applyFont="1" applyBorder="1" applyAlignment="1">
      <alignment horizontal="center" vertical="center"/>
    </xf>
    <xf numFmtId="0" fontId="34" fillId="0" borderId="32" xfId="1" applyFont="1" applyFill="1" applyBorder="1" applyAlignment="1">
      <alignment horizontal="center" vertical="center"/>
    </xf>
    <xf numFmtId="0" fontId="34" fillId="0" borderId="30" xfId="1" applyFont="1" applyFill="1" applyBorder="1" applyAlignment="1">
      <alignment horizontal="center" vertical="center"/>
    </xf>
    <xf numFmtId="0" fontId="34" fillId="0" borderId="29" xfId="1" applyFont="1" applyFill="1" applyBorder="1" applyAlignment="1">
      <alignment horizontal="center" vertical="center"/>
    </xf>
    <xf numFmtId="0" fontId="32" fillId="0" borderId="32" xfId="1" applyFont="1" applyFill="1" applyBorder="1" applyAlignment="1">
      <alignment horizontal="center" vertical="center"/>
    </xf>
    <xf numFmtId="0" fontId="32" fillId="0" borderId="30" xfId="1" applyFont="1" applyFill="1" applyBorder="1" applyAlignment="1">
      <alignment horizontal="center" vertical="center"/>
    </xf>
    <xf numFmtId="0" fontId="32" fillId="0" borderId="29" xfId="1" applyFont="1" applyFill="1" applyBorder="1" applyAlignment="1">
      <alignment horizontal="center" vertical="center"/>
    </xf>
    <xf numFmtId="20" fontId="5" fillId="7" borderId="69" xfId="0" applyNumberFormat="1" applyFont="1" applyFill="1" applyBorder="1"/>
    <xf numFmtId="0" fontId="5" fillId="7" borderId="69" xfId="0" applyFont="1" applyFill="1" applyBorder="1"/>
    <xf numFmtId="0" fontId="5" fillId="7" borderId="69" xfId="0" applyFont="1" applyFill="1" applyBorder="1" applyAlignment="1">
      <alignment horizontal="center"/>
    </xf>
    <xf numFmtId="0" fontId="5" fillId="3" borderId="69" xfId="0" applyFont="1" applyFill="1" applyBorder="1"/>
    <xf numFmtId="20" fontId="5" fillId="0" borderId="11" xfId="0" applyNumberFormat="1" applyFont="1" applyFill="1" applyBorder="1"/>
    <xf numFmtId="0" fontId="5" fillId="0" borderId="11" xfId="0" applyFont="1" applyFill="1" applyBorder="1" applyAlignment="1">
      <alignment horizontal="center"/>
    </xf>
    <xf numFmtId="0" fontId="5" fillId="3" borderId="11" xfId="0" applyFont="1" applyFill="1" applyBorder="1"/>
    <xf numFmtId="20" fontId="5" fillId="7" borderId="11" xfId="0" applyNumberFormat="1" applyFont="1" applyFill="1" applyBorder="1"/>
    <xf numFmtId="0" fontId="5" fillId="7" borderId="11" xfId="0" applyFont="1" applyFill="1" applyBorder="1"/>
    <xf numFmtId="0" fontId="5" fillId="7" borderId="11" xfId="0" applyFont="1" applyFill="1" applyBorder="1" applyAlignment="1">
      <alignment horizontal="center"/>
    </xf>
    <xf numFmtId="0" fontId="35" fillId="0" borderId="70" xfId="0" applyFont="1" applyFill="1" applyBorder="1" applyAlignment="1">
      <alignment horizontal="center"/>
    </xf>
    <xf numFmtId="0" fontId="5" fillId="3" borderId="12" xfId="0" applyFont="1" applyFill="1" applyBorder="1"/>
    <xf numFmtId="0" fontId="35" fillId="7" borderId="1" xfId="0" applyFont="1" applyFill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73" xfId="0" applyFont="1" applyBorder="1" applyAlignment="1">
      <alignment horizontal="center"/>
    </xf>
    <xf numFmtId="0" fontId="5" fillId="3" borderId="13" xfId="0" applyFont="1" applyFill="1" applyBorder="1"/>
    <xf numFmtId="0" fontId="0" fillId="0" borderId="2" xfId="0" applyBorder="1" applyAlignment="1">
      <alignment horizontal="center"/>
    </xf>
    <xf numFmtId="0" fontId="0" fillId="0" borderId="73" xfId="0" applyBorder="1" applyAlignment="1">
      <alignment horizontal="center"/>
    </xf>
    <xf numFmtId="0" fontId="5" fillId="0" borderId="9" xfId="0" applyFont="1" applyBorder="1"/>
    <xf numFmtId="0" fontId="5" fillId="0" borderId="11" xfId="0" applyFont="1" applyFill="1" applyBorder="1"/>
    <xf numFmtId="0" fontId="35" fillId="0" borderId="71" xfId="0" applyFont="1" applyFill="1" applyBorder="1" applyAlignment="1">
      <alignment horizontal="center"/>
    </xf>
    <xf numFmtId="0" fontId="35" fillId="0" borderId="72" xfId="0" applyFont="1" applyFill="1" applyBorder="1" applyAlignment="1">
      <alignment horizontal="center"/>
    </xf>
    <xf numFmtId="20" fontId="5" fillId="0" borderId="11" xfId="0" applyNumberFormat="1" applyFont="1" applyBorder="1" applyAlignment="1">
      <alignment vertical="center"/>
    </xf>
    <xf numFmtId="0" fontId="5" fillId="0" borderId="73" xfId="0" applyFont="1" applyFill="1" applyBorder="1" applyAlignment="1">
      <alignment vertical="center"/>
    </xf>
    <xf numFmtId="0" fontId="5" fillId="3" borderId="73" xfId="0" applyFont="1" applyFill="1" applyBorder="1" applyAlignment="1">
      <alignment vertical="center"/>
    </xf>
    <xf numFmtId="0" fontId="5" fillId="0" borderId="11" xfId="0" applyFont="1" applyFill="1" applyBorder="1" applyAlignment="1">
      <alignment vertical="center"/>
    </xf>
    <xf numFmtId="20" fontId="5" fillId="7" borderId="11" xfId="0" applyNumberFormat="1" applyFont="1" applyFill="1" applyBorder="1" applyAlignment="1">
      <alignment vertical="center"/>
    </xf>
    <xf numFmtId="0" fontId="5" fillId="7" borderId="73" xfId="0" applyFont="1" applyFill="1" applyBorder="1" applyAlignment="1">
      <alignment vertical="center"/>
    </xf>
    <xf numFmtId="0" fontId="5" fillId="7" borderId="73" xfId="0" applyFont="1" applyFill="1" applyBorder="1" applyAlignment="1">
      <alignment horizontal="center" vertical="center"/>
    </xf>
    <xf numFmtId="0" fontId="5" fillId="7" borderId="11" xfId="0" applyFont="1" applyFill="1" applyBorder="1" applyAlignment="1">
      <alignment vertical="center"/>
    </xf>
    <xf numFmtId="0" fontId="0" fillId="0" borderId="0" xfId="0" applyBorder="1"/>
    <xf numFmtId="0" fontId="0" fillId="0" borderId="56" xfId="0" applyFill="1" applyBorder="1"/>
    <xf numFmtId="0" fontId="5" fillId="0" borderId="73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20" fontId="5" fillId="0" borderId="16" xfId="0" applyNumberFormat="1" applyFont="1" applyBorder="1" applyAlignment="1">
      <alignment vertical="center"/>
    </xf>
    <xf numFmtId="20" fontId="5" fillId="0" borderId="74" xfId="0" applyNumberFormat="1" applyFont="1" applyFill="1" applyBorder="1"/>
    <xf numFmtId="0" fontId="1" fillId="0" borderId="75" xfId="0" applyFont="1" applyBorder="1"/>
    <xf numFmtId="0" fontId="0" fillId="0" borderId="0" xfId="0" applyFill="1"/>
    <xf numFmtId="49" fontId="1" fillId="7" borderId="0" xfId="0" applyNumberFormat="1" applyFont="1" applyFill="1" applyAlignment="1">
      <alignment horizontal="right"/>
    </xf>
    <xf numFmtId="49" fontId="1" fillId="7" borderId="14" xfId="0" applyNumberFormat="1" applyFont="1" applyFill="1" applyBorder="1" applyAlignment="1">
      <alignment horizontal="right"/>
    </xf>
    <xf numFmtId="0" fontId="1" fillId="7" borderId="0" xfId="0" applyFont="1" applyFill="1" applyAlignment="1">
      <alignment horizontal="center"/>
    </xf>
    <xf numFmtId="0" fontId="1" fillId="7" borderId="14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</cellXfs>
  <cellStyles count="2">
    <cellStyle name="normální" xfId="0" builtinId="0"/>
    <cellStyle name="normální 2" xfId="1"/>
  </cellStyles>
  <dxfs count="8">
    <dxf>
      <font>
        <color rgb="FFFF0000"/>
      </font>
    </dxf>
    <dxf>
      <font>
        <b val="0"/>
        <i val="0"/>
        <color rgb="FFFF000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condense val="0"/>
        <extend val="0"/>
        <color indexed="9"/>
      </font>
    </dxf>
    <dxf>
      <font>
        <condense val="0"/>
        <extend val="0"/>
        <color rgb="FF9C0006"/>
      </font>
    </dxf>
    <dxf>
      <font>
        <color rgb="FFFF0000"/>
      </font>
    </dxf>
    <dxf>
      <font>
        <condense val="0"/>
        <extend val="0"/>
        <color rgb="FF9C0006"/>
      </font>
    </dxf>
    <dxf>
      <font>
        <b/>
        <i val="0"/>
        <color rgb="FFFF0000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V13"/>
  <sheetViews>
    <sheetView showGridLines="0" tabSelected="1" zoomScale="70" zoomScaleNormal="70" workbookViewId="0">
      <pane xSplit="17" ySplit="10" topLeftCell="R11" activePane="bottomRight" state="frozen"/>
      <selection pane="topRight" activeCell="R1" sqref="R1"/>
      <selection pane="bottomLeft" activeCell="A11" sqref="A11"/>
      <selection pane="bottomRight" activeCell="AK23" sqref="AK23"/>
    </sheetView>
  </sheetViews>
  <sheetFormatPr defaultRowHeight="12.75"/>
  <cols>
    <col min="1" max="1" width="3.7109375" style="41" customWidth="1"/>
    <col min="2" max="2" width="23.28515625" style="41" customWidth="1"/>
    <col min="3" max="41" width="4.7109375" style="41" customWidth="1"/>
    <col min="42" max="42" width="7.7109375" style="41" customWidth="1"/>
    <col min="43" max="43" width="9.140625" style="41" customWidth="1"/>
    <col min="44" max="46" width="5.7109375" style="41" customWidth="1"/>
    <col min="47" max="47" width="7.7109375" style="41" customWidth="1"/>
    <col min="48" max="210" width="9.140625" style="41"/>
    <col min="211" max="211" width="3.7109375" style="41" customWidth="1"/>
    <col min="212" max="212" width="20.140625" style="41" customWidth="1"/>
    <col min="213" max="297" width="4.7109375" style="41" customWidth="1"/>
    <col min="298" max="298" width="7.7109375" style="41" customWidth="1"/>
    <col min="299" max="299" width="9.140625" style="41" customWidth="1"/>
    <col min="300" max="302" width="5.7109375" style="41" customWidth="1"/>
    <col min="303" max="303" width="7.7109375" style="41" customWidth="1"/>
    <col min="304" max="466" width="9.140625" style="41"/>
    <col min="467" max="467" width="3.7109375" style="41" customWidth="1"/>
    <col min="468" max="468" width="20.140625" style="41" customWidth="1"/>
    <col min="469" max="553" width="4.7109375" style="41" customWidth="1"/>
    <col min="554" max="554" width="7.7109375" style="41" customWidth="1"/>
    <col min="555" max="555" width="9.140625" style="41" customWidth="1"/>
    <col min="556" max="558" width="5.7109375" style="41" customWidth="1"/>
    <col min="559" max="559" width="7.7109375" style="41" customWidth="1"/>
    <col min="560" max="722" width="9.140625" style="41"/>
    <col min="723" max="723" width="3.7109375" style="41" customWidth="1"/>
    <col min="724" max="724" width="20.140625" style="41" customWidth="1"/>
    <col min="725" max="809" width="4.7109375" style="41" customWidth="1"/>
    <col min="810" max="810" width="7.7109375" style="41" customWidth="1"/>
    <col min="811" max="811" width="9.140625" style="41" customWidth="1"/>
    <col min="812" max="814" width="5.7109375" style="41" customWidth="1"/>
    <col min="815" max="815" width="7.7109375" style="41" customWidth="1"/>
    <col min="816" max="978" width="9.140625" style="41"/>
    <col min="979" max="979" width="3.7109375" style="41" customWidth="1"/>
    <col min="980" max="980" width="20.140625" style="41" customWidth="1"/>
    <col min="981" max="1065" width="4.7109375" style="41" customWidth="1"/>
    <col min="1066" max="1066" width="7.7109375" style="41" customWidth="1"/>
    <col min="1067" max="1067" width="9.140625" style="41" customWidth="1"/>
    <col min="1068" max="1070" width="5.7109375" style="41" customWidth="1"/>
    <col min="1071" max="1071" width="7.7109375" style="41" customWidth="1"/>
    <col min="1072" max="1234" width="9.140625" style="41"/>
    <col min="1235" max="1235" width="3.7109375" style="41" customWidth="1"/>
    <col min="1236" max="1236" width="20.140625" style="41" customWidth="1"/>
    <col min="1237" max="1321" width="4.7109375" style="41" customWidth="1"/>
    <col min="1322" max="1322" width="7.7109375" style="41" customWidth="1"/>
    <col min="1323" max="1323" width="9.140625" style="41" customWidth="1"/>
    <col min="1324" max="1326" width="5.7109375" style="41" customWidth="1"/>
    <col min="1327" max="1327" width="7.7109375" style="41" customWidth="1"/>
    <col min="1328" max="1490" width="9.140625" style="41"/>
    <col min="1491" max="1491" width="3.7109375" style="41" customWidth="1"/>
    <col min="1492" max="1492" width="20.140625" style="41" customWidth="1"/>
    <col min="1493" max="1577" width="4.7109375" style="41" customWidth="1"/>
    <col min="1578" max="1578" width="7.7109375" style="41" customWidth="1"/>
    <col min="1579" max="1579" width="9.140625" style="41" customWidth="1"/>
    <col min="1580" max="1582" width="5.7109375" style="41" customWidth="1"/>
    <col min="1583" max="1583" width="7.7109375" style="41" customWidth="1"/>
    <col min="1584" max="1746" width="9.140625" style="41"/>
    <col min="1747" max="1747" width="3.7109375" style="41" customWidth="1"/>
    <col min="1748" max="1748" width="20.140625" style="41" customWidth="1"/>
    <col min="1749" max="1833" width="4.7109375" style="41" customWidth="1"/>
    <col min="1834" max="1834" width="7.7109375" style="41" customWidth="1"/>
    <col min="1835" max="1835" width="9.140625" style="41" customWidth="1"/>
    <col min="1836" max="1838" width="5.7109375" style="41" customWidth="1"/>
    <col min="1839" max="1839" width="7.7109375" style="41" customWidth="1"/>
    <col min="1840" max="2002" width="9.140625" style="41"/>
    <col min="2003" max="2003" width="3.7109375" style="41" customWidth="1"/>
    <col min="2004" max="2004" width="20.140625" style="41" customWidth="1"/>
    <col min="2005" max="2089" width="4.7109375" style="41" customWidth="1"/>
    <col min="2090" max="2090" width="7.7109375" style="41" customWidth="1"/>
    <col min="2091" max="2091" width="9.140625" style="41" customWidth="1"/>
    <col min="2092" max="2094" width="5.7109375" style="41" customWidth="1"/>
    <col min="2095" max="2095" width="7.7109375" style="41" customWidth="1"/>
    <col min="2096" max="2258" width="9.140625" style="41"/>
    <col min="2259" max="2259" width="3.7109375" style="41" customWidth="1"/>
    <col min="2260" max="2260" width="20.140625" style="41" customWidth="1"/>
    <col min="2261" max="2345" width="4.7109375" style="41" customWidth="1"/>
    <col min="2346" max="2346" width="7.7109375" style="41" customWidth="1"/>
    <col min="2347" max="2347" width="9.140625" style="41" customWidth="1"/>
    <col min="2348" max="2350" width="5.7109375" style="41" customWidth="1"/>
    <col min="2351" max="2351" width="7.7109375" style="41" customWidth="1"/>
    <col min="2352" max="2514" width="9.140625" style="41"/>
    <col min="2515" max="2515" width="3.7109375" style="41" customWidth="1"/>
    <col min="2516" max="2516" width="20.140625" style="41" customWidth="1"/>
    <col min="2517" max="2601" width="4.7109375" style="41" customWidth="1"/>
    <col min="2602" max="2602" width="7.7109375" style="41" customWidth="1"/>
    <col min="2603" max="2603" width="9.140625" style="41" customWidth="1"/>
    <col min="2604" max="2606" width="5.7109375" style="41" customWidth="1"/>
    <col min="2607" max="2607" width="7.7109375" style="41" customWidth="1"/>
    <col min="2608" max="2770" width="9.140625" style="41"/>
    <col min="2771" max="2771" width="3.7109375" style="41" customWidth="1"/>
    <col min="2772" max="2772" width="20.140625" style="41" customWidth="1"/>
    <col min="2773" max="2857" width="4.7109375" style="41" customWidth="1"/>
    <col min="2858" max="2858" width="7.7109375" style="41" customWidth="1"/>
    <col min="2859" max="2859" width="9.140625" style="41" customWidth="1"/>
    <col min="2860" max="2862" width="5.7109375" style="41" customWidth="1"/>
    <col min="2863" max="2863" width="7.7109375" style="41" customWidth="1"/>
    <col min="2864" max="3026" width="9.140625" style="41"/>
    <col min="3027" max="3027" width="3.7109375" style="41" customWidth="1"/>
    <col min="3028" max="3028" width="20.140625" style="41" customWidth="1"/>
    <col min="3029" max="3113" width="4.7109375" style="41" customWidth="1"/>
    <col min="3114" max="3114" width="7.7109375" style="41" customWidth="1"/>
    <col min="3115" max="3115" width="9.140625" style="41" customWidth="1"/>
    <col min="3116" max="3118" width="5.7109375" style="41" customWidth="1"/>
    <col min="3119" max="3119" width="7.7109375" style="41" customWidth="1"/>
    <col min="3120" max="3282" width="9.140625" style="41"/>
    <col min="3283" max="3283" width="3.7109375" style="41" customWidth="1"/>
    <col min="3284" max="3284" width="20.140625" style="41" customWidth="1"/>
    <col min="3285" max="3369" width="4.7109375" style="41" customWidth="1"/>
    <col min="3370" max="3370" width="7.7109375" style="41" customWidth="1"/>
    <col min="3371" max="3371" width="9.140625" style="41" customWidth="1"/>
    <col min="3372" max="3374" width="5.7109375" style="41" customWidth="1"/>
    <col min="3375" max="3375" width="7.7109375" style="41" customWidth="1"/>
    <col min="3376" max="3538" width="9.140625" style="41"/>
    <col min="3539" max="3539" width="3.7109375" style="41" customWidth="1"/>
    <col min="3540" max="3540" width="20.140625" style="41" customWidth="1"/>
    <col min="3541" max="3625" width="4.7109375" style="41" customWidth="1"/>
    <col min="3626" max="3626" width="7.7109375" style="41" customWidth="1"/>
    <col min="3627" max="3627" width="9.140625" style="41" customWidth="1"/>
    <col min="3628" max="3630" width="5.7109375" style="41" customWidth="1"/>
    <col min="3631" max="3631" width="7.7109375" style="41" customWidth="1"/>
    <col min="3632" max="3794" width="9.140625" style="41"/>
    <col min="3795" max="3795" width="3.7109375" style="41" customWidth="1"/>
    <col min="3796" max="3796" width="20.140625" style="41" customWidth="1"/>
    <col min="3797" max="3881" width="4.7109375" style="41" customWidth="1"/>
    <col min="3882" max="3882" width="7.7109375" style="41" customWidth="1"/>
    <col min="3883" max="3883" width="9.140625" style="41" customWidth="1"/>
    <col min="3884" max="3886" width="5.7109375" style="41" customWidth="1"/>
    <col min="3887" max="3887" width="7.7109375" style="41" customWidth="1"/>
    <col min="3888" max="4050" width="9.140625" style="41"/>
    <col min="4051" max="4051" width="3.7109375" style="41" customWidth="1"/>
    <col min="4052" max="4052" width="20.140625" style="41" customWidth="1"/>
    <col min="4053" max="4137" width="4.7109375" style="41" customWidth="1"/>
    <col min="4138" max="4138" width="7.7109375" style="41" customWidth="1"/>
    <col min="4139" max="4139" width="9.140625" style="41" customWidth="1"/>
    <col min="4140" max="4142" width="5.7109375" style="41" customWidth="1"/>
    <col min="4143" max="4143" width="7.7109375" style="41" customWidth="1"/>
    <col min="4144" max="4306" width="9.140625" style="41"/>
    <col min="4307" max="4307" width="3.7109375" style="41" customWidth="1"/>
    <col min="4308" max="4308" width="20.140625" style="41" customWidth="1"/>
    <col min="4309" max="4393" width="4.7109375" style="41" customWidth="1"/>
    <col min="4394" max="4394" width="7.7109375" style="41" customWidth="1"/>
    <col min="4395" max="4395" width="9.140625" style="41" customWidth="1"/>
    <col min="4396" max="4398" width="5.7109375" style="41" customWidth="1"/>
    <col min="4399" max="4399" width="7.7109375" style="41" customWidth="1"/>
    <col min="4400" max="4562" width="9.140625" style="41"/>
    <col min="4563" max="4563" width="3.7109375" style="41" customWidth="1"/>
    <col min="4564" max="4564" width="20.140625" style="41" customWidth="1"/>
    <col min="4565" max="4649" width="4.7109375" style="41" customWidth="1"/>
    <col min="4650" max="4650" width="7.7109375" style="41" customWidth="1"/>
    <col min="4651" max="4651" width="9.140625" style="41" customWidth="1"/>
    <col min="4652" max="4654" width="5.7109375" style="41" customWidth="1"/>
    <col min="4655" max="4655" width="7.7109375" style="41" customWidth="1"/>
    <col min="4656" max="4818" width="9.140625" style="41"/>
    <col min="4819" max="4819" width="3.7109375" style="41" customWidth="1"/>
    <col min="4820" max="4820" width="20.140625" style="41" customWidth="1"/>
    <col min="4821" max="4905" width="4.7109375" style="41" customWidth="1"/>
    <col min="4906" max="4906" width="7.7109375" style="41" customWidth="1"/>
    <col min="4907" max="4907" width="9.140625" style="41" customWidth="1"/>
    <col min="4908" max="4910" width="5.7109375" style="41" customWidth="1"/>
    <col min="4911" max="4911" width="7.7109375" style="41" customWidth="1"/>
    <col min="4912" max="5074" width="9.140625" style="41"/>
    <col min="5075" max="5075" width="3.7109375" style="41" customWidth="1"/>
    <col min="5076" max="5076" width="20.140625" style="41" customWidth="1"/>
    <col min="5077" max="5161" width="4.7109375" style="41" customWidth="1"/>
    <col min="5162" max="5162" width="7.7109375" style="41" customWidth="1"/>
    <col min="5163" max="5163" width="9.140625" style="41" customWidth="1"/>
    <col min="5164" max="5166" width="5.7109375" style="41" customWidth="1"/>
    <col min="5167" max="5167" width="7.7109375" style="41" customWidth="1"/>
    <col min="5168" max="5330" width="9.140625" style="41"/>
    <col min="5331" max="5331" width="3.7109375" style="41" customWidth="1"/>
    <col min="5332" max="5332" width="20.140625" style="41" customWidth="1"/>
    <col min="5333" max="5417" width="4.7109375" style="41" customWidth="1"/>
    <col min="5418" max="5418" width="7.7109375" style="41" customWidth="1"/>
    <col min="5419" max="5419" width="9.140625" style="41" customWidth="1"/>
    <col min="5420" max="5422" width="5.7109375" style="41" customWidth="1"/>
    <col min="5423" max="5423" width="7.7109375" style="41" customWidth="1"/>
    <col min="5424" max="5586" width="9.140625" style="41"/>
    <col min="5587" max="5587" width="3.7109375" style="41" customWidth="1"/>
    <col min="5588" max="5588" width="20.140625" style="41" customWidth="1"/>
    <col min="5589" max="5673" width="4.7109375" style="41" customWidth="1"/>
    <col min="5674" max="5674" width="7.7109375" style="41" customWidth="1"/>
    <col min="5675" max="5675" width="9.140625" style="41" customWidth="1"/>
    <col min="5676" max="5678" width="5.7109375" style="41" customWidth="1"/>
    <col min="5679" max="5679" width="7.7109375" style="41" customWidth="1"/>
    <col min="5680" max="5842" width="9.140625" style="41"/>
    <col min="5843" max="5843" width="3.7109375" style="41" customWidth="1"/>
    <col min="5844" max="5844" width="20.140625" style="41" customWidth="1"/>
    <col min="5845" max="5929" width="4.7109375" style="41" customWidth="1"/>
    <col min="5930" max="5930" width="7.7109375" style="41" customWidth="1"/>
    <col min="5931" max="5931" width="9.140625" style="41" customWidth="1"/>
    <col min="5932" max="5934" width="5.7109375" style="41" customWidth="1"/>
    <col min="5935" max="5935" width="7.7109375" style="41" customWidth="1"/>
    <col min="5936" max="6098" width="9.140625" style="41"/>
    <col min="6099" max="6099" width="3.7109375" style="41" customWidth="1"/>
    <col min="6100" max="6100" width="20.140625" style="41" customWidth="1"/>
    <col min="6101" max="6185" width="4.7109375" style="41" customWidth="1"/>
    <col min="6186" max="6186" width="7.7109375" style="41" customWidth="1"/>
    <col min="6187" max="6187" width="9.140625" style="41" customWidth="1"/>
    <col min="6188" max="6190" width="5.7109375" style="41" customWidth="1"/>
    <col min="6191" max="6191" width="7.7109375" style="41" customWidth="1"/>
    <col min="6192" max="6354" width="9.140625" style="41"/>
    <col min="6355" max="6355" width="3.7109375" style="41" customWidth="1"/>
    <col min="6356" max="6356" width="20.140625" style="41" customWidth="1"/>
    <col min="6357" max="6441" width="4.7109375" style="41" customWidth="1"/>
    <col min="6442" max="6442" width="7.7109375" style="41" customWidth="1"/>
    <col min="6443" max="6443" width="9.140625" style="41" customWidth="1"/>
    <col min="6444" max="6446" width="5.7109375" style="41" customWidth="1"/>
    <col min="6447" max="6447" width="7.7109375" style="41" customWidth="1"/>
    <col min="6448" max="6610" width="9.140625" style="41"/>
    <col min="6611" max="6611" width="3.7109375" style="41" customWidth="1"/>
    <col min="6612" max="6612" width="20.140625" style="41" customWidth="1"/>
    <col min="6613" max="6697" width="4.7109375" style="41" customWidth="1"/>
    <col min="6698" max="6698" width="7.7109375" style="41" customWidth="1"/>
    <col min="6699" max="6699" width="9.140625" style="41" customWidth="1"/>
    <col min="6700" max="6702" width="5.7109375" style="41" customWidth="1"/>
    <col min="6703" max="6703" width="7.7109375" style="41" customWidth="1"/>
    <col min="6704" max="6866" width="9.140625" style="41"/>
    <col min="6867" max="6867" width="3.7109375" style="41" customWidth="1"/>
    <col min="6868" max="6868" width="20.140625" style="41" customWidth="1"/>
    <col min="6869" max="6953" width="4.7109375" style="41" customWidth="1"/>
    <col min="6954" max="6954" width="7.7109375" style="41" customWidth="1"/>
    <col min="6955" max="6955" width="9.140625" style="41" customWidth="1"/>
    <col min="6956" max="6958" width="5.7109375" style="41" customWidth="1"/>
    <col min="6959" max="6959" width="7.7109375" style="41" customWidth="1"/>
    <col min="6960" max="7122" width="9.140625" style="41"/>
    <col min="7123" max="7123" width="3.7109375" style="41" customWidth="1"/>
    <col min="7124" max="7124" width="20.140625" style="41" customWidth="1"/>
    <col min="7125" max="7209" width="4.7109375" style="41" customWidth="1"/>
    <col min="7210" max="7210" width="7.7109375" style="41" customWidth="1"/>
    <col min="7211" max="7211" width="9.140625" style="41" customWidth="1"/>
    <col min="7212" max="7214" width="5.7109375" style="41" customWidth="1"/>
    <col min="7215" max="7215" width="7.7109375" style="41" customWidth="1"/>
    <col min="7216" max="7378" width="9.140625" style="41"/>
    <col min="7379" max="7379" width="3.7109375" style="41" customWidth="1"/>
    <col min="7380" max="7380" width="20.140625" style="41" customWidth="1"/>
    <col min="7381" max="7465" width="4.7109375" style="41" customWidth="1"/>
    <col min="7466" max="7466" width="7.7109375" style="41" customWidth="1"/>
    <col min="7467" max="7467" width="9.140625" style="41" customWidth="1"/>
    <col min="7468" max="7470" width="5.7109375" style="41" customWidth="1"/>
    <col min="7471" max="7471" width="7.7109375" style="41" customWidth="1"/>
    <col min="7472" max="7634" width="9.140625" style="41"/>
    <col min="7635" max="7635" width="3.7109375" style="41" customWidth="1"/>
    <col min="7636" max="7636" width="20.140625" style="41" customWidth="1"/>
    <col min="7637" max="7721" width="4.7109375" style="41" customWidth="1"/>
    <col min="7722" max="7722" width="7.7109375" style="41" customWidth="1"/>
    <col min="7723" max="7723" width="9.140625" style="41" customWidth="1"/>
    <col min="7724" max="7726" width="5.7109375" style="41" customWidth="1"/>
    <col min="7727" max="7727" width="7.7109375" style="41" customWidth="1"/>
    <col min="7728" max="7890" width="9.140625" style="41"/>
    <col min="7891" max="7891" width="3.7109375" style="41" customWidth="1"/>
    <col min="7892" max="7892" width="20.140625" style="41" customWidth="1"/>
    <col min="7893" max="7977" width="4.7109375" style="41" customWidth="1"/>
    <col min="7978" max="7978" width="7.7109375" style="41" customWidth="1"/>
    <col min="7979" max="7979" width="9.140625" style="41" customWidth="1"/>
    <col min="7980" max="7982" width="5.7109375" style="41" customWidth="1"/>
    <col min="7983" max="7983" width="7.7109375" style="41" customWidth="1"/>
    <col min="7984" max="8146" width="9.140625" style="41"/>
    <col min="8147" max="8147" width="3.7109375" style="41" customWidth="1"/>
    <col min="8148" max="8148" width="20.140625" style="41" customWidth="1"/>
    <col min="8149" max="8233" width="4.7109375" style="41" customWidth="1"/>
    <col min="8234" max="8234" width="7.7109375" style="41" customWidth="1"/>
    <col min="8235" max="8235" width="9.140625" style="41" customWidth="1"/>
    <col min="8236" max="8238" width="5.7109375" style="41" customWidth="1"/>
    <col min="8239" max="8239" width="7.7109375" style="41" customWidth="1"/>
    <col min="8240" max="8402" width="9.140625" style="41"/>
    <col min="8403" max="8403" width="3.7109375" style="41" customWidth="1"/>
    <col min="8404" max="8404" width="20.140625" style="41" customWidth="1"/>
    <col min="8405" max="8489" width="4.7109375" style="41" customWidth="1"/>
    <col min="8490" max="8490" width="7.7109375" style="41" customWidth="1"/>
    <col min="8491" max="8491" width="9.140625" style="41" customWidth="1"/>
    <col min="8492" max="8494" width="5.7109375" style="41" customWidth="1"/>
    <col min="8495" max="8495" width="7.7109375" style="41" customWidth="1"/>
    <col min="8496" max="8658" width="9.140625" style="41"/>
    <col min="8659" max="8659" width="3.7109375" style="41" customWidth="1"/>
    <col min="8660" max="8660" width="20.140625" style="41" customWidth="1"/>
    <col min="8661" max="8745" width="4.7109375" style="41" customWidth="1"/>
    <col min="8746" max="8746" width="7.7109375" style="41" customWidth="1"/>
    <col min="8747" max="8747" width="9.140625" style="41" customWidth="1"/>
    <col min="8748" max="8750" width="5.7109375" style="41" customWidth="1"/>
    <col min="8751" max="8751" width="7.7109375" style="41" customWidth="1"/>
    <col min="8752" max="8914" width="9.140625" style="41"/>
    <col min="8915" max="8915" width="3.7109375" style="41" customWidth="1"/>
    <col min="8916" max="8916" width="20.140625" style="41" customWidth="1"/>
    <col min="8917" max="9001" width="4.7109375" style="41" customWidth="1"/>
    <col min="9002" max="9002" width="7.7109375" style="41" customWidth="1"/>
    <col min="9003" max="9003" width="9.140625" style="41" customWidth="1"/>
    <col min="9004" max="9006" width="5.7109375" style="41" customWidth="1"/>
    <col min="9007" max="9007" width="7.7109375" style="41" customWidth="1"/>
    <col min="9008" max="9170" width="9.140625" style="41"/>
    <col min="9171" max="9171" width="3.7109375" style="41" customWidth="1"/>
    <col min="9172" max="9172" width="20.140625" style="41" customWidth="1"/>
    <col min="9173" max="9257" width="4.7109375" style="41" customWidth="1"/>
    <col min="9258" max="9258" width="7.7109375" style="41" customWidth="1"/>
    <col min="9259" max="9259" width="9.140625" style="41" customWidth="1"/>
    <col min="9260" max="9262" width="5.7109375" style="41" customWidth="1"/>
    <col min="9263" max="9263" width="7.7109375" style="41" customWidth="1"/>
    <col min="9264" max="9426" width="9.140625" style="41"/>
    <col min="9427" max="9427" width="3.7109375" style="41" customWidth="1"/>
    <col min="9428" max="9428" width="20.140625" style="41" customWidth="1"/>
    <col min="9429" max="9513" width="4.7109375" style="41" customWidth="1"/>
    <col min="9514" max="9514" width="7.7109375" style="41" customWidth="1"/>
    <col min="9515" max="9515" width="9.140625" style="41" customWidth="1"/>
    <col min="9516" max="9518" width="5.7109375" style="41" customWidth="1"/>
    <col min="9519" max="9519" width="7.7109375" style="41" customWidth="1"/>
    <col min="9520" max="9682" width="9.140625" style="41"/>
    <col min="9683" max="9683" width="3.7109375" style="41" customWidth="1"/>
    <col min="9684" max="9684" width="20.140625" style="41" customWidth="1"/>
    <col min="9685" max="9769" width="4.7109375" style="41" customWidth="1"/>
    <col min="9770" max="9770" width="7.7109375" style="41" customWidth="1"/>
    <col min="9771" max="9771" width="9.140625" style="41" customWidth="1"/>
    <col min="9772" max="9774" width="5.7109375" style="41" customWidth="1"/>
    <col min="9775" max="9775" width="7.7109375" style="41" customWidth="1"/>
    <col min="9776" max="9938" width="9.140625" style="41"/>
    <col min="9939" max="9939" width="3.7109375" style="41" customWidth="1"/>
    <col min="9940" max="9940" width="20.140625" style="41" customWidth="1"/>
    <col min="9941" max="10025" width="4.7109375" style="41" customWidth="1"/>
    <col min="10026" max="10026" width="7.7109375" style="41" customWidth="1"/>
    <col min="10027" max="10027" width="9.140625" style="41" customWidth="1"/>
    <col min="10028" max="10030" width="5.7109375" style="41" customWidth="1"/>
    <col min="10031" max="10031" width="7.7109375" style="41" customWidth="1"/>
    <col min="10032" max="10194" width="9.140625" style="41"/>
    <col min="10195" max="10195" width="3.7109375" style="41" customWidth="1"/>
    <col min="10196" max="10196" width="20.140625" style="41" customWidth="1"/>
    <col min="10197" max="10281" width="4.7109375" style="41" customWidth="1"/>
    <col min="10282" max="10282" width="7.7109375" style="41" customWidth="1"/>
    <col min="10283" max="10283" width="9.140625" style="41" customWidth="1"/>
    <col min="10284" max="10286" width="5.7109375" style="41" customWidth="1"/>
    <col min="10287" max="10287" width="7.7109375" style="41" customWidth="1"/>
    <col min="10288" max="10450" width="9.140625" style="41"/>
    <col min="10451" max="10451" width="3.7109375" style="41" customWidth="1"/>
    <col min="10452" max="10452" width="20.140625" style="41" customWidth="1"/>
    <col min="10453" max="10537" width="4.7109375" style="41" customWidth="1"/>
    <col min="10538" max="10538" width="7.7109375" style="41" customWidth="1"/>
    <col min="10539" max="10539" width="9.140625" style="41" customWidth="1"/>
    <col min="10540" max="10542" width="5.7109375" style="41" customWidth="1"/>
    <col min="10543" max="10543" width="7.7109375" style="41" customWidth="1"/>
    <col min="10544" max="10706" width="9.140625" style="41"/>
    <col min="10707" max="10707" width="3.7109375" style="41" customWidth="1"/>
    <col min="10708" max="10708" width="20.140625" style="41" customWidth="1"/>
    <col min="10709" max="10793" width="4.7109375" style="41" customWidth="1"/>
    <col min="10794" max="10794" width="7.7109375" style="41" customWidth="1"/>
    <col min="10795" max="10795" width="9.140625" style="41" customWidth="1"/>
    <col min="10796" max="10798" width="5.7109375" style="41" customWidth="1"/>
    <col min="10799" max="10799" width="7.7109375" style="41" customWidth="1"/>
    <col min="10800" max="10962" width="9.140625" style="41"/>
    <col min="10963" max="10963" width="3.7109375" style="41" customWidth="1"/>
    <col min="10964" max="10964" width="20.140625" style="41" customWidth="1"/>
    <col min="10965" max="11049" width="4.7109375" style="41" customWidth="1"/>
    <col min="11050" max="11050" width="7.7109375" style="41" customWidth="1"/>
    <col min="11051" max="11051" width="9.140625" style="41" customWidth="1"/>
    <col min="11052" max="11054" width="5.7109375" style="41" customWidth="1"/>
    <col min="11055" max="11055" width="7.7109375" style="41" customWidth="1"/>
    <col min="11056" max="11218" width="9.140625" style="41"/>
    <col min="11219" max="11219" width="3.7109375" style="41" customWidth="1"/>
    <col min="11220" max="11220" width="20.140625" style="41" customWidth="1"/>
    <col min="11221" max="11305" width="4.7109375" style="41" customWidth="1"/>
    <col min="11306" max="11306" width="7.7109375" style="41" customWidth="1"/>
    <col min="11307" max="11307" width="9.140625" style="41" customWidth="1"/>
    <col min="11308" max="11310" width="5.7109375" style="41" customWidth="1"/>
    <col min="11311" max="11311" width="7.7109375" style="41" customWidth="1"/>
    <col min="11312" max="11474" width="9.140625" style="41"/>
    <col min="11475" max="11475" width="3.7109375" style="41" customWidth="1"/>
    <col min="11476" max="11476" width="20.140625" style="41" customWidth="1"/>
    <col min="11477" max="11561" width="4.7109375" style="41" customWidth="1"/>
    <col min="11562" max="11562" width="7.7109375" style="41" customWidth="1"/>
    <col min="11563" max="11563" width="9.140625" style="41" customWidth="1"/>
    <col min="11564" max="11566" width="5.7109375" style="41" customWidth="1"/>
    <col min="11567" max="11567" width="7.7109375" style="41" customWidth="1"/>
    <col min="11568" max="11730" width="9.140625" style="41"/>
    <col min="11731" max="11731" width="3.7109375" style="41" customWidth="1"/>
    <col min="11732" max="11732" width="20.140625" style="41" customWidth="1"/>
    <col min="11733" max="11817" width="4.7109375" style="41" customWidth="1"/>
    <col min="11818" max="11818" width="7.7109375" style="41" customWidth="1"/>
    <col min="11819" max="11819" width="9.140625" style="41" customWidth="1"/>
    <col min="11820" max="11822" width="5.7109375" style="41" customWidth="1"/>
    <col min="11823" max="11823" width="7.7109375" style="41" customWidth="1"/>
    <col min="11824" max="11986" width="9.140625" style="41"/>
    <col min="11987" max="11987" width="3.7109375" style="41" customWidth="1"/>
    <col min="11988" max="11988" width="20.140625" style="41" customWidth="1"/>
    <col min="11989" max="12073" width="4.7109375" style="41" customWidth="1"/>
    <col min="12074" max="12074" width="7.7109375" style="41" customWidth="1"/>
    <col min="12075" max="12075" width="9.140625" style="41" customWidth="1"/>
    <col min="12076" max="12078" width="5.7109375" style="41" customWidth="1"/>
    <col min="12079" max="12079" width="7.7109375" style="41" customWidth="1"/>
    <col min="12080" max="12242" width="9.140625" style="41"/>
    <col min="12243" max="12243" width="3.7109375" style="41" customWidth="1"/>
    <col min="12244" max="12244" width="20.140625" style="41" customWidth="1"/>
    <col min="12245" max="12329" width="4.7109375" style="41" customWidth="1"/>
    <col min="12330" max="12330" width="7.7109375" style="41" customWidth="1"/>
    <col min="12331" max="12331" width="9.140625" style="41" customWidth="1"/>
    <col min="12332" max="12334" width="5.7109375" style="41" customWidth="1"/>
    <col min="12335" max="12335" width="7.7109375" style="41" customWidth="1"/>
    <col min="12336" max="12498" width="9.140625" style="41"/>
    <col min="12499" max="12499" width="3.7109375" style="41" customWidth="1"/>
    <col min="12500" max="12500" width="20.140625" style="41" customWidth="1"/>
    <col min="12501" max="12585" width="4.7109375" style="41" customWidth="1"/>
    <col min="12586" max="12586" width="7.7109375" style="41" customWidth="1"/>
    <col min="12587" max="12587" width="9.140625" style="41" customWidth="1"/>
    <col min="12588" max="12590" width="5.7109375" style="41" customWidth="1"/>
    <col min="12591" max="12591" width="7.7109375" style="41" customWidth="1"/>
    <col min="12592" max="12754" width="9.140625" style="41"/>
    <col min="12755" max="12755" width="3.7109375" style="41" customWidth="1"/>
    <col min="12756" max="12756" width="20.140625" style="41" customWidth="1"/>
    <col min="12757" max="12841" width="4.7109375" style="41" customWidth="1"/>
    <col min="12842" max="12842" width="7.7109375" style="41" customWidth="1"/>
    <col min="12843" max="12843" width="9.140625" style="41" customWidth="1"/>
    <col min="12844" max="12846" width="5.7109375" style="41" customWidth="1"/>
    <col min="12847" max="12847" width="7.7109375" style="41" customWidth="1"/>
    <col min="12848" max="13010" width="9.140625" style="41"/>
    <col min="13011" max="13011" width="3.7109375" style="41" customWidth="1"/>
    <col min="13012" max="13012" width="20.140625" style="41" customWidth="1"/>
    <col min="13013" max="13097" width="4.7109375" style="41" customWidth="1"/>
    <col min="13098" max="13098" width="7.7109375" style="41" customWidth="1"/>
    <col min="13099" max="13099" width="9.140625" style="41" customWidth="1"/>
    <col min="13100" max="13102" width="5.7109375" style="41" customWidth="1"/>
    <col min="13103" max="13103" width="7.7109375" style="41" customWidth="1"/>
    <col min="13104" max="13266" width="9.140625" style="41"/>
    <col min="13267" max="13267" width="3.7109375" style="41" customWidth="1"/>
    <col min="13268" max="13268" width="20.140625" style="41" customWidth="1"/>
    <col min="13269" max="13353" width="4.7109375" style="41" customWidth="1"/>
    <col min="13354" max="13354" width="7.7109375" style="41" customWidth="1"/>
    <col min="13355" max="13355" width="9.140625" style="41" customWidth="1"/>
    <col min="13356" max="13358" width="5.7109375" style="41" customWidth="1"/>
    <col min="13359" max="13359" width="7.7109375" style="41" customWidth="1"/>
    <col min="13360" max="13522" width="9.140625" style="41"/>
    <col min="13523" max="13523" width="3.7109375" style="41" customWidth="1"/>
    <col min="13524" max="13524" width="20.140625" style="41" customWidth="1"/>
    <col min="13525" max="13609" width="4.7109375" style="41" customWidth="1"/>
    <col min="13610" max="13610" width="7.7109375" style="41" customWidth="1"/>
    <col min="13611" max="13611" width="9.140625" style="41" customWidth="1"/>
    <col min="13612" max="13614" width="5.7109375" style="41" customWidth="1"/>
    <col min="13615" max="13615" width="7.7109375" style="41" customWidth="1"/>
    <col min="13616" max="13778" width="9.140625" style="41"/>
    <col min="13779" max="13779" width="3.7109375" style="41" customWidth="1"/>
    <col min="13780" max="13780" width="20.140625" style="41" customWidth="1"/>
    <col min="13781" max="13865" width="4.7109375" style="41" customWidth="1"/>
    <col min="13866" max="13866" width="7.7109375" style="41" customWidth="1"/>
    <col min="13867" max="13867" width="9.140625" style="41" customWidth="1"/>
    <col min="13868" max="13870" width="5.7109375" style="41" customWidth="1"/>
    <col min="13871" max="13871" width="7.7109375" style="41" customWidth="1"/>
    <col min="13872" max="14034" width="9.140625" style="41"/>
    <col min="14035" max="14035" width="3.7109375" style="41" customWidth="1"/>
    <col min="14036" max="14036" width="20.140625" style="41" customWidth="1"/>
    <col min="14037" max="14121" width="4.7109375" style="41" customWidth="1"/>
    <col min="14122" max="14122" width="7.7109375" style="41" customWidth="1"/>
    <col min="14123" max="14123" width="9.140625" style="41" customWidth="1"/>
    <col min="14124" max="14126" width="5.7109375" style="41" customWidth="1"/>
    <col min="14127" max="14127" width="7.7109375" style="41" customWidth="1"/>
    <col min="14128" max="14290" width="9.140625" style="41"/>
    <col min="14291" max="14291" width="3.7109375" style="41" customWidth="1"/>
    <col min="14292" max="14292" width="20.140625" style="41" customWidth="1"/>
    <col min="14293" max="14377" width="4.7109375" style="41" customWidth="1"/>
    <col min="14378" max="14378" width="7.7109375" style="41" customWidth="1"/>
    <col min="14379" max="14379" width="9.140625" style="41" customWidth="1"/>
    <col min="14380" max="14382" width="5.7109375" style="41" customWidth="1"/>
    <col min="14383" max="14383" width="7.7109375" style="41" customWidth="1"/>
    <col min="14384" max="14546" width="9.140625" style="41"/>
    <col min="14547" max="14547" width="3.7109375" style="41" customWidth="1"/>
    <col min="14548" max="14548" width="20.140625" style="41" customWidth="1"/>
    <col min="14549" max="14633" width="4.7109375" style="41" customWidth="1"/>
    <col min="14634" max="14634" width="7.7109375" style="41" customWidth="1"/>
    <col min="14635" max="14635" width="9.140625" style="41" customWidth="1"/>
    <col min="14636" max="14638" width="5.7109375" style="41" customWidth="1"/>
    <col min="14639" max="14639" width="7.7109375" style="41" customWidth="1"/>
    <col min="14640" max="14802" width="9.140625" style="41"/>
    <col min="14803" max="14803" width="3.7109375" style="41" customWidth="1"/>
    <col min="14804" max="14804" width="20.140625" style="41" customWidth="1"/>
    <col min="14805" max="14889" width="4.7109375" style="41" customWidth="1"/>
    <col min="14890" max="14890" width="7.7109375" style="41" customWidth="1"/>
    <col min="14891" max="14891" width="9.140625" style="41" customWidth="1"/>
    <col min="14892" max="14894" width="5.7109375" style="41" customWidth="1"/>
    <col min="14895" max="14895" width="7.7109375" style="41" customWidth="1"/>
    <col min="14896" max="15058" width="9.140625" style="41"/>
    <col min="15059" max="15059" width="3.7109375" style="41" customWidth="1"/>
    <col min="15060" max="15060" width="20.140625" style="41" customWidth="1"/>
    <col min="15061" max="15145" width="4.7109375" style="41" customWidth="1"/>
    <col min="15146" max="15146" width="7.7109375" style="41" customWidth="1"/>
    <col min="15147" max="15147" width="9.140625" style="41" customWidth="1"/>
    <col min="15148" max="15150" width="5.7109375" style="41" customWidth="1"/>
    <col min="15151" max="15151" width="7.7109375" style="41" customWidth="1"/>
    <col min="15152" max="15314" width="9.140625" style="41"/>
    <col min="15315" max="15315" width="3.7109375" style="41" customWidth="1"/>
    <col min="15316" max="15316" width="20.140625" style="41" customWidth="1"/>
    <col min="15317" max="15401" width="4.7109375" style="41" customWidth="1"/>
    <col min="15402" max="15402" width="7.7109375" style="41" customWidth="1"/>
    <col min="15403" max="15403" width="9.140625" style="41" customWidth="1"/>
    <col min="15404" max="15406" width="5.7109375" style="41" customWidth="1"/>
    <col min="15407" max="15407" width="7.7109375" style="41" customWidth="1"/>
    <col min="15408" max="15570" width="9.140625" style="41"/>
    <col min="15571" max="15571" width="3.7109375" style="41" customWidth="1"/>
    <col min="15572" max="15572" width="20.140625" style="41" customWidth="1"/>
    <col min="15573" max="15657" width="4.7109375" style="41" customWidth="1"/>
    <col min="15658" max="15658" width="7.7109375" style="41" customWidth="1"/>
    <col min="15659" max="15659" width="9.140625" style="41" customWidth="1"/>
    <col min="15660" max="15662" width="5.7109375" style="41" customWidth="1"/>
    <col min="15663" max="15663" width="7.7109375" style="41" customWidth="1"/>
    <col min="15664" max="15826" width="9.140625" style="41"/>
    <col min="15827" max="15827" width="3.7109375" style="41" customWidth="1"/>
    <col min="15828" max="15828" width="20.140625" style="41" customWidth="1"/>
    <col min="15829" max="15913" width="4.7109375" style="41" customWidth="1"/>
    <col min="15914" max="15914" width="7.7109375" style="41" customWidth="1"/>
    <col min="15915" max="15915" width="9.140625" style="41" customWidth="1"/>
    <col min="15916" max="15918" width="5.7109375" style="41" customWidth="1"/>
    <col min="15919" max="15919" width="7.7109375" style="41" customWidth="1"/>
    <col min="15920" max="16082" width="9.140625" style="41"/>
    <col min="16083" max="16083" width="3.7109375" style="41" customWidth="1"/>
    <col min="16084" max="16084" width="20.140625" style="41" customWidth="1"/>
    <col min="16085" max="16169" width="4.7109375" style="41" customWidth="1"/>
    <col min="16170" max="16170" width="7.7109375" style="41" customWidth="1"/>
    <col min="16171" max="16171" width="9.140625" style="41" customWidth="1"/>
    <col min="16172" max="16174" width="5.7109375" style="41" customWidth="1"/>
    <col min="16175" max="16175" width="7.7109375" style="41" customWidth="1"/>
    <col min="16176" max="16384" width="9.140625" style="41"/>
  </cols>
  <sheetData>
    <row r="1" spans="1:48" ht="90" customHeight="1" thickBot="1">
      <c r="A1" s="155" t="s">
        <v>95</v>
      </c>
      <c r="B1" s="157" t="s">
        <v>96</v>
      </c>
      <c r="C1" s="159" t="s">
        <v>196</v>
      </c>
      <c r="D1" s="160"/>
      <c r="E1" s="160"/>
      <c r="F1" s="160"/>
      <c r="G1" s="160"/>
      <c r="H1" s="160"/>
      <c r="I1" s="160"/>
      <c r="J1" s="160"/>
      <c r="K1" s="160"/>
      <c r="L1" s="160"/>
      <c r="M1" s="160"/>
      <c r="N1" s="160"/>
      <c r="O1" s="160"/>
      <c r="P1" s="160"/>
      <c r="Q1" s="160"/>
      <c r="R1" s="160"/>
      <c r="S1" s="160"/>
      <c r="T1" s="160"/>
      <c r="U1" s="160"/>
      <c r="V1" s="160"/>
      <c r="W1" s="160"/>
      <c r="X1" s="160"/>
      <c r="Y1" s="160"/>
      <c r="Z1" s="160"/>
      <c r="AA1" s="160"/>
      <c r="AB1" s="160"/>
      <c r="AC1" s="160"/>
      <c r="AD1" s="160"/>
      <c r="AE1" s="160"/>
      <c r="AF1" s="160"/>
      <c r="AG1" s="160"/>
      <c r="AH1" s="160"/>
      <c r="AI1" s="160"/>
      <c r="AJ1" s="160"/>
      <c r="AK1" s="160"/>
      <c r="AL1" s="160"/>
      <c r="AM1" s="160"/>
      <c r="AN1" s="160"/>
      <c r="AO1" s="161" t="s">
        <v>97</v>
      </c>
      <c r="AP1" s="153" t="s">
        <v>98</v>
      </c>
      <c r="AQ1" s="153" t="s">
        <v>99</v>
      </c>
      <c r="AR1" s="153" t="s">
        <v>100</v>
      </c>
      <c r="AS1" s="153" t="s">
        <v>101</v>
      </c>
      <c r="AT1" s="153" t="s">
        <v>102</v>
      </c>
      <c r="AU1" s="153" t="s">
        <v>103</v>
      </c>
    </row>
    <row r="2" spans="1:48" ht="15" customHeight="1" thickBot="1">
      <c r="A2" s="156"/>
      <c r="B2" s="158"/>
      <c r="C2" s="42">
        <v>1</v>
      </c>
      <c r="D2" s="43">
        <v>2</v>
      </c>
      <c r="E2" s="43">
        <v>3</v>
      </c>
      <c r="F2" s="43">
        <v>4</v>
      </c>
      <c r="G2" s="43">
        <v>5</v>
      </c>
      <c r="H2" s="43">
        <v>6</v>
      </c>
      <c r="I2" s="44">
        <v>7</v>
      </c>
      <c r="J2" s="45">
        <v>8</v>
      </c>
      <c r="K2" s="43">
        <v>9</v>
      </c>
      <c r="L2" s="43">
        <v>10</v>
      </c>
      <c r="M2" s="43">
        <v>11</v>
      </c>
      <c r="N2" s="43">
        <v>12</v>
      </c>
      <c r="O2" s="43">
        <v>13</v>
      </c>
      <c r="P2" s="44">
        <v>14</v>
      </c>
      <c r="Q2" s="45">
        <v>15</v>
      </c>
      <c r="R2" s="43">
        <v>16</v>
      </c>
      <c r="S2" s="43">
        <v>17</v>
      </c>
      <c r="T2" s="43">
        <v>18</v>
      </c>
      <c r="U2" s="43">
        <v>19</v>
      </c>
      <c r="V2" s="43">
        <v>20</v>
      </c>
      <c r="W2" s="44">
        <v>21</v>
      </c>
      <c r="X2" s="45">
        <v>22</v>
      </c>
      <c r="Y2" s="43">
        <v>23</v>
      </c>
      <c r="Z2" s="43">
        <v>24</v>
      </c>
      <c r="AA2" s="43">
        <v>25</v>
      </c>
      <c r="AB2" s="43">
        <v>26</v>
      </c>
      <c r="AC2" s="43">
        <v>27</v>
      </c>
      <c r="AD2" s="44">
        <v>28</v>
      </c>
      <c r="AE2" s="45">
        <v>29</v>
      </c>
      <c r="AF2" s="45">
        <v>30</v>
      </c>
      <c r="AG2" s="45">
        <v>31</v>
      </c>
      <c r="AH2" s="45">
        <v>32</v>
      </c>
      <c r="AI2" s="45">
        <v>33</v>
      </c>
      <c r="AJ2" s="45">
        <v>34</v>
      </c>
      <c r="AK2" s="44">
        <v>35</v>
      </c>
      <c r="AL2" s="43"/>
      <c r="AM2" s="43"/>
      <c r="AN2" s="43"/>
      <c r="AO2" s="162"/>
      <c r="AP2" s="154"/>
      <c r="AQ2" s="154"/>
      <c r="AR2" s="154"/>
      <c r="AS2" s="154"/>
      <c r="AT2" s="154"/>
      <c r="AU2" s="154"/>
    </row>
    <row r="3" spans="1:48" s="63" customFormat="1" ht="29.25" customHeight="1" thickBot="1">
      <c r="A3" s="46" t="s">
        <v>104</v>
      </c>
      <c r="B3" s="47" t="s">
        <v>114</v>
      </c>
      <c r="C3" s="48">
        <v>433</v>
      </c>
      <c r="D3" s="49">
        <v>517</v>
      </c>
      <c r="E3" s="49">
        <v>357</v>
      </c>
      <c r="F3" s="49">
        <v>449</v>
      </c>
      <c r="G3" s="49">
        <v>426</v>
      </c>
      <c r="H3" s="49">
        <v>363</v>
      </c>
      <c r="I3" s="50">
        <v>416</v>
      </c>
      <c r="J3" s="51">
        <v>422</v>
      </c>
      <c r="K3" s="49">
        <v>349</v>
      </c>
      <c r="L3" s="49">
        <v>415</v>
      </c>
      <c r="M3" s="49">
        <v>421</v>
      </c>
      <c r="N3" s="49">
        <v>473</v>
      </c>
      <c r="O3" s="49">
        <v>408</v>
      </c>
      <c r="P3" s="50">
        <v>345</v>
      </c>
      <c r="Q3" s="51"/>
      <c r="R3" s="49"/>
      <c r="S3" s="49"/>
      <c r="T3" s="49"/>
      <c r="U3" s="49"/>
      <c r="V3" s="49"/>
      <c r="W3" s="53"/>
      <c r="X3" s="51"/>
      <c r="Y3" s="49"/>
      <c r="Z3" s="49"/>
      <c r="AA3" s="49"/>
      <c r="AB3" s="49"/>
      <c r="AC3" s="49"/>
      <c r="AD3" s="50"/>
      <c r="AE3" s="55"/>
      <c r="AF3" s="55"/>
      <c r="AG3" s="55"/>
      <c r="AH3" s="55"/>
      <c r="AI3" s="55"/>
      <c r="AJ3" s="55"/>
      <c r="AK3" s="56"/>
      <c r="AL3" s="49"/>
      <c r="AM3" s="49"/>
      <c r="AN3" s="49"/>
      <c r="AO3" s="57">
        <f>COUNTA(C3:AN3)</f>
        <v>14</v>
      </c>
      <c r="AP3" s="58">
        <f>SUM(C3:AN3)</f>
        <v>5794</v>
      </c>
      <c r="AQ3" s="59">
        <f>AP3/AO3</f>
        <v>413.85714285714283</v>
      </c>
      <c r="AR3" s="60">
        <v>12</v>
      </c>
      <c r="AS3" s="60">
        <v>0</v>
      </c>
      <c r="AT3" s="60">
        <f>AO3-AS3-AR3</f>
        <v>2</v>
      </c>
      <c r="AU3" s="61">
        <f>2*AR3+1*AS3</f>
        <v>24</v>
      </c>
      <c r="AV3" s="62"/>
    </row>
    <row r="4" spans="1:48" s="63" customFormat="1" ht="30" customHeight="1" thickBot="1">
      <c r="A4" s="46" t="s">
        <v>106</v>
      </c>
      <c r="B4" s="47" t="s">
        <v>105</v>
      </c>
      <c r="C4" s="48">
        <v>479</v>
      </c>
      <c r="D4" s="49">
        <v>416</v>
      </c>
      <c r="E4" s="49">
        <v>422</v>
      </c>
      <c r="F4" s="49">
        <v>475</v>
      </c>
      <c r="G4" s="49">
        <v>389</v>
      </c>
      <c r="H4" s="49">
        <v>348</v>
      </c>
      <c r="I4" s="50">
        <v>561</v>
      </c>
      <c r="J4" s="51">
        <v>375</v>
      </c>
      <c r="K4" s="49">
        <v>432</v>
      </c>
      <c r="L4" s="49">
        <v>454</v>
      </c>
      <c r="M4" s="49">
        <v>452</v>
      </c>
      <c r="N4" s="49">
        <v>373</v>
      </c>
      <c r="O4" s="49">
        <v>427</v>
      </c>
      <c r="P4" s="50">
        <v>451</v>
      </c>
      <c r="Q4" s="51"/>
      <c r="R4" s="49"/>
      <c r="S4" s="49"/>
      <c r="T4" s="49"/>
      <c r="U4" s="52"/>
      <c r="V4" s="49"/>
      <c r="W4" s="50"/>
      <c r="X4" s="51"/>
      <c r="Y4" s="49"/>
      <c r="Z4" s="49"/>
      <c r="AA4" s="49"/>
      <c r="AB4" s="49"/>
      <c r="AC4" s="49"/>
      <c r="AD4" s="50"/>
      <c r="AE4" s="54"/>
      <c r="AF4" s="55"/>
      <c r="AG4" s="55"/>
      <c r="AH4" s="55"/>
      <c r="AI4" s="55"/>
      <c r="AJ4" s="55"/>
      <c r="AK4" s="56"/>
      <c r="AL4" s="64"/>
      <c r="AM4" s="64"/>
      <c r="AN4" s="64"/>
      <c r="AO4" s="65">
        <f>COUNTA(C4:AN4)</f>
        <v>14</v>
      </c>
      <c r="AP4" s="58">
        <f>SUM(C4:AN4)</f>
        <v>6054</v>
      </c>
      <c r="AQ4" s="59">
        <f>AP4/AO4</f>
        <v>432.42857142857144</v>
      </c>
      <c r="AR4" s="60">
        <v>11</v>
      </c>
      <c r="AS4" s="60">
        <v>0</v>
      </c>
      <c r="AT4" s="60">
        <f>AO4-AS4-AR4</f>
        <v>3</v>
      </c>
      <c r="AU4" s="61">
        <f>2*AR4+1*AS4</f>
        <v>22</v>
      </c>
    </row>
    <row r="5" spans="1:48" s="63" customFormat="1" ht="30" customHeight="1" thickBot="1">
      <c r="A5" s="66" t="s">
        <v>107</v>
      </c>
      <c r="B5" s="47" t="s">
        <v>185</v>
      </c>
      <c r="C5" s="48">
        <v>412</v>
      </c>
      <c r="D5" s="49">
        <v>379</v>
      </c>
      <c r="E5" s="49">
        <v>377</v>
      </c>
      <c r="F5" s="49">
        <v>411</v>
      </c>
      <c r="G5" s="49">
        <v>417</v>
      </c>
      <c r="H5" s="49">
        <v>405</v>
      </c>
      <c r="I5" s="50">
        <v>396</v>
      </c>
      <c r="J5" s="51">
        <v>403</v>
      </c>
      <c r="K5" s="49">
        <v>394</v>
      </c>
      <c r="L5" s="49">
        <v>427</v>
      </c>
      <c r="M5" s="49">
        <v>336</v>
      </c>
      <c r="N5" s="49">
        <v>427</v>
      </c>
      <c r="O5" s="49">
        <v>473</v>
      </c>
      <c r="P5" s="50">
        <v>456</v>
      </c>
      <c r="Q5" s="51"/>
      <c r="R5" s="49"/>
      <c r="S5" s="49"/>
      <c r="T5" s="49"/>
      <c r="U5" s="49"/>
      <c r="V5" s="49"/>
      <c r="W5" s="50"/>
      <c r="X5" s="51"/>
      <c r="Y5" s="49"/>
      <c r="Z5" s="49"/>
      <c r="AA5" s="49"/>
      <c r="AB5" s="49"/>
      <c r="AC5" s="49"/>
      <c r="AD5" s="50"/>
      <c r="AE5" s="51"/>
      <c r="AF5" s="51"/>
      <c r="AG5" s="51"/>
      <c r="AH5" s="51"/>
      <c r="AI5" s="51"/>
      <c r="AJ5" s="51"/>
      <c r="AK5" s="50"/>
      <c r="AL5" s="64"/>
      <c r="AM5" s="64"/>
      <c r="AN5" s="64"/>
      <c r="AO5" s="67">
        <f>COUNTA(C5:AN5)</f>
        <v>14</v>
      </c>
      <c r="AP5" s="58">
        <f>SUM(C5:AN5)</f>
        <v>5713</v>
      </c>
      <c r="AQ5" s="59">
        <f>AP5/AO5</f>
        <v>408.07142857142856</v>
      </c>
      <c r="AR5" s="60">
        <v>10</v>
      </c>
      <c r="AS5" s="60">
        <v>0</v>
      </c>
      <c r="AT5" s="60">
        <f>AO5-AS5-AR5</f>
        <v>4</v>
      </c>
      <c r="AU5" s="61">
        <f>2*AR5+1*AS5</f>
        <v>20</v>
      </c>
    </row>
    <row r="6" spans="1:48" s="63" customFormat="1" ht="30" customHeight="1" thickBot="1">
      <c r="A6" s="66" t="s">
        <v>108</v>
      </c>
      <c r="B6" s="181" t="s">
        <v>110</v>
      </c>
      <c r="C6" s="182">
        <v>393</v>
      </c>
      <c r="D6" s="183">
        <v>407</v>
      </c>
      <c r="E6" s="183">
        <v>387</v>
      </c>
      <c r="F6" s="183">
        <v>405</v>
      </c>
      <c r="G6" s="183">
        <v>386</v>
      </c>
      <c r="H6" s="183">
        <v>432</v>
      </c>
      <c r="I6" s="184">
        <v>408</v>
      </c>
      <c r="J6" s="185">
        <v>365</v>
      </c>
      <c r="K6" s="183">
        <v>348</v>
      </c>
      <c r="L6" s="183">
        <v>389</v>
      </c>
      <c r="M6" s="183">
        <v>391</v>
      </c>
      <c r="N6" s="183">
        <v>381</v>
      </c>
      <c r="O6" s="183">
        <v>411</v>
      </c>
      <c r="P6" s="184">
        <v>359</v>
      </c>
      <c r="Q6" s="185"/>
      <c r="R6" s="183"/>
      <c r="S6" s="183"/>
      <c r="T6" s="183"/>
      <c r="U6" s="183"/>
      <c r="V6" s="183"/>
      <c r="W6" s="184"/>
      <c r="X6" s="185"/>
      <c r="Y6" s="183"/>
      <c r="Z6" s="183"/>
      <c r="AA6" s="183"/>
      <c r="AB6" s="183"/>
      <c r="AC6" s="183"/>
      <c r="AD6" s="184"/>
      <c r="AE6" s="185"/>
      <c r="AF6" s="185"/>
      <c r="AG6" s="185"/>
      <c r="AH6" s="185"/>
      <c r="AI6" s="185"/>
      <c r="AJ6" s="185"/>
      <c r="AK6" s="184"/>
      <c r="AL6" s="75"/>
      <c r="AM6" s="75"/>
      <c r="AN6" s="75"/>
      <c r="AO6" s="186">
        <f>COUNTA(C6:AN6)</f>
        <v>14</v>
      </c>
      <c r="AP6" s="187">
        <f>SUM(C6:AN6)</f>
        <v>5462</v>
      </c>
      <c r="AQ6" s="74">
        <f>AP6/AO6</f>
        <v>390.14285714285717</v>
      </c>
      <c r="AR6" s="76">
        <v>8</v>
      </c>
      <c r="AS6" s="76">
        <v>0</v>
      </c>
      <c r="AT6" s="76">
        <f>AO6-AS6-AR6</f>
        <v>6</v>
      </c>
      <c r="AU6" s="61">
        <f>2*AR6+1*AS6</f>
        <v>16</v>
      </c>
    </row>
    <row r="7" spans="1:48" s="63" customFormat="1" ht="30" customHeight="1" thickBot="1">
      <c r="A7" s="46" t="s">
        <v>109</v>
      </c>
      <c r="B7" s="77" t="s">
        <v>112</v>
      </c>
      <c r="C7" s="68">
        <v>379</v>
      </c>
      <c r="D7" s="69">
        <v>424</v>
      </c>
      <c r="E7" s="69">
        <v>434</v>
      </c>
      <c r="F7" s="69">
        <v>368</v>
      </c>
      <c r="G7" s="69">
        <v>307</v>
      </c>
      <c r="H7" s="69">
        <v>338</v>
      </c>
      <c r="I7" s="70">
        <v>358</v>
      </c>
      <c r="J7" s="71">
        <v>309</v>
      </c>
      <c r="K7" s="69">
        <v>430</v>
      </c>
      <c r="L7" s="69">
        <v>377</v>
      </c>
      <c r="M7" s="69">
        <v>370</v>
      </c>
      <c r="N7" s="69">
        <v>376</v>
      </c>
      <c r="O7" s="69">
        <v>303</v>
      </c>
      <c r="P7" s="70">
        <v>377</v>
      </c>
      <c r="Q7" s="71"/>
      <c r="R7" s="69"/>
      <c r="S7" s="69"/>
      <c r="T7" s="69"/>
      <c r="U7" s="69"/>
      <c r="V7" s="69"/>
      <c r="W7" s="70"/>
      <c r="X7" s="71"/>
      <c r="Y7" s="69"/>
      <c r="Z7" s="69"/>
      <c r="AA7" s="69"/>
      <c r="AB7" s="69"/>
      <c r="AC7" s="69"/>
      <c r="AD7" s="70"/>
      <c r="AE7" s="71"/>
      <c r="AF7" s="71"/>
      <c r="AG7" s="71"/>
      <c r="AH7" s="71"/>
      <c r="AI7" s="71"/>
      <c r="AJ7" s="71"/>
      <c r="AK7" s="70"/>
      <c r="AL7" s="64"/>
      <c r="AM7" s="64"/>
      <c r="AN7" s="64"/>
      <c r="AO7" s="72">
        <f>COUNTA(C7:AN7)</f>
        <v>14</v>
      </c>
      <c r="AP7" s="73">
        <f>SUM(C7:AN7)</f>
        <v>5150</v>
      </c>
      <c r="AQ7" s="74">
        <f>AP7/AO7</f>
        <v>367.85714285714283</v>
      </c>
      <c r="AR7" s="60">
        <v>8</v>
      </c>
      <c r="AS7" s="60">
        <v>0</v>
      </c>
      <c r="AT7" s="60">
        <f>AO7-AS7-AR7</f>
        <v>6</v>
      </c>
      <c r="AU7" s="61">
        <f>2*AR7+1*AS7</f>
        <v>16</v>
      </c>
    </row>
    <row r="8" spans="1:48" s="63" customFormat="1" ht="30" customHeight="1" thickBot="1">
      <c r="A8" s="46" t="s">
        <v>111</v>
      </c>
      <c r="B8" s="77" t="s">
        <v>116</v>
      </c>
      <c r="C8" s="68">
        <v>368</v>
      </c>
      <c r="D8" s="69">
        <v>327</v>
      </c>
      <c r="E8" s="69">
        <v>379</v>
      </c>
      <c r="F8" s="69">
        <v>327</v>
      </c>
      <c r="G8" s="69">
        <v>352</v>
      </c>
      <c r="H8" s="69">
        <v>335</v>
      </c>
      <c r="I8" s="70">
        <v>369</v>
      </c>
      <c r="J8" s="71">
        <v>311</v>
      </c>
      <c r="K8" s="69">
        <v>350</v>
      </c>
      <c r="L8" s="69">
        <v>373</v>
      </c>
      <c r="M8" s="69">
        <v>353</v>
      </c>
      <c r="N8" s="69">
        <v>387</v>
      </c>
      <c r="O8" s="69">
        <v>378</v>
      </c>
      <c r="P8" s="70">
        <v>349</v>
      </c>
      <c r="Q8" s="71"/>
      <c r="R8" s="69"/>
      <c r="S8" s="69"/>
      <c r="T8" s="69"/>
      <c r="U8" s="69"/>
      <c r="V8" s="69"/>
      <c r="W8" s="70"/>
      <c r="X8" s="71"/>
      <c r="Y8" s="69"/>
      <c r="Z8" s="69"/>
      <c r="AA8" s="69"/>
      <c r="AB8" s="69"/>
      <c r="AC8" s="69"/>
      <c r="AD8" s="70"/>
      <c r="AE8" s="71"/>
      <c r="AF8" s="71"/>
      <c r="AG8" s="71"/>
      <c r="AH8" s="71"/>
      <c r="AI8" s="71"/>
      <c r="AJ8" s="71"/>
      <c r="AK8" s="70"/>
      <c r="AL8" s="64"/>
      <c r="AM8" s="64"/>
      <c r="AN8" s="64"/>
      <c r="AO8" s="72">
        <f>COUNTA(C8:AN8)</f>
        <v>14</v>
      </c>
      <c r="AP8" s="73">
        <f>SUM(C8:AN8)</f>
        <v>4958</v>
      </c>
      <c r="AQ8" s="74">
        <f>AP8/AO8</f>
        <v>354.14285714285717</v>
      </c>
      <c r="AR8" s="60">
        <v>5</v>
      </c>
      <c r="AS8" s="60">
        <v>0</v>
      </c>
      <c r="AT8" s="60">
        <f>AO8-AS8-AR8</f>
        <v>9</v>
      </c>
      <c r="AU8" s="61">
        <f>2*AR8+1*AS8</f>
        <v>10</v>
      </c>
    </row>
    <row r="9" spans="1:48" s="63" customFormat="1" ht="30" customHeight="1" thickBot="1">
      <c r="A9" s="46" t="s">
        <v>113</v>
      </c>
      <c r="B9" s="77" t="s">
        <v>184</v>
      </c>
      <c r="C9" s="78">
        <v>281</v>
      </c>
      <c r="D9" s="64">
        <v>293</v>
      </c>
      <c r="E9" s="64">
        <v>289</v>
      </c>
      <c r="F9" s="64">
        <v>321</v>
      </c>
      <c r="G9" s="64">
        <v>362</v>
      </c>
      <c r="H9" s="64">
        <v>291</v>
      </c>
      <c r="I9" s="56">
        <v>312</v>
      </c>
      <c r="J9" s="55" t="s">
        <v>230</v>
      </c>
      <c r="K9" s="64" t="s">
        <v>230</v>
      </c>
      <c r="L9" s="64" t="s">
        <v>230</v>
      </c>
      <c r="M9" s="64" t="s">
        <v>230</v>
      </c>
      <c r="N9" s="64">
        <v>257</v>
      </c>
      <c r="O9" s="64">
        <v>290</v>
      </c>
      <c r="P9" s="56">
        <v>296</v>
      </c>
      <c r="Q9" s="55"/>
      <c r="R9" s="64"/>
      <c r="S9" s="64"/>
      <c r="T9" s="64"/>
      <c r="U9" s="64"/>
      <c r="V9" s="64"/>
      <c r="W9" s="56"/>
      <c r="X9" s="55"/>
      <c r="Y9" s="64"/>
      <c r="Z9" s="64"/>
      <c r="AA9" s="64"/>
      <c r="AB9" s="64"/>
      <c r="AC9" s="64"/>
      <c r="AD9" s="56"/>
      <c r="AE9" s="55"/>
      <c r="AF9" s="55"/>
      <c r="AG9" s="55"/>
      <c r="AH9" s="55"/>
      <c r="AI9" s="55"/>
      <c r="AJ9" s="55"/>
      <c r="AK9" s="56"/>
      <c r="AL9" s="64"/>
      <c r="AM9" s="64"/>
      <c r="AN9" s="64"/>
      <c r="AO9" s="67">
        <f>COUNTA(C9:AN9)</f>
        <v>14</v>
      </c>
      <c r="AP9" s="79">
        <f>SUM(C9:AN9)</f>
        <v>2992</v>
      </c>
      <c r="AQ9" s="80">
        <f>AP9/(AO9-4)</f>
        <v>299.2</v>
      </c>
      <c r="AR9" s="60">
        <v>2</v>
      </c>
      <c r="AS9" s="60">
        <v>0</v>
      </c>
      <c r="AT9" s="60">
        <f>AO9-AS9-AR9</f>
        <v>12</v>
      </c>
      <c r="AU9" s="61">
        <f>2*AR9+1*AS9</f>
        <v>4</v>
      </c>
    </row>
    <row r="10" spans="1:48" s="63" customFormat="1" ht="30" customHeight="1" thickBot="1">
      <c r="A10" s="81" t="s">
        <v>115</v>
      </c>
      <c r="B10" s="82" t="s">
        <v>183</v>
      </c>
      <c r="C10" s="83">
        <v>251</v>
      </c>
      <c r="D10" s="84">
        <v>271</v>
      </c>
      <c r="E10" s="84">
        <v>244</v>
      </c>
      <c r="F10" s="84">
        <v>192</v>
      </c>
      <c r="G10" s="84">
        <v>252</v>
      </c>
      <c r="H10" s="84">
        <v>279</v>
      </c>
      <c r="I10" s="85">
        <v>312</v>
      </c>
      <c r="J10" s="86">
        <v>254</v>
      </c>
      <c r="K10" s="84">
        <v>289</v>
      </c>
      <c r="L10" s="84">
        <v>277</v>
      </c>
      <c r="M10" s="84">
        <v>217</v>
      </c>
      <c r="N10" s="84">
        <v>246</v>
      </c>
      <c r="O10" s="84">
        <v>290</v>
      </c>
      <c r="P10" s="85">
        <v>245</v>
      </c>
      <c r="Q10" s="86"/>
      <c r="R10" s="84"/>
      <c r="S10" s="84"/>
      <c r="T10" s="84"/>
      <c r="U10" s="84"/>
      <c r="V10" s="84"/>
      <c r="W10" s="85"/>
      <c r="X10" s="86"/>
      <c r="Y10" s="84"/>
      <c r="Z10" s="84"/>
      <c r="AA10" s="84"/>
      <c r="AB10" s="84"/>
      <c r="AC10" s="84"/>
      <c r="AD10" s="85"/>
      <c r="AE10" s="86"/>
      <c r="AF10" s="86"/>
      <c r="AG10" s="86"/>
      <c r="AH10" s="86"/>
      <c r="AI10" s="86"/>
      <c r="AJ10" s="86"/>
      <c r="AK10" s="85"/>
      <c r="AL10" s="84"/>
      <c r="AM10" s="84"/>
      <c r="AN10" s="84"/>
      <c r="AO10" s="87">
        <f>COUNTA(C10:AN10)</f>
        <v>14</v>
      </c>
      <c r="AP10" s="88">
        <f>SUM(C10:AN10)</f>
        <v>3619</v>
      </c>
      <c r="AQ10" s="89">
        <f>AP10/AO10</f>
        <v>258.5</v>
      </c>
      <c r="AR10" s="60">
        <v>0</v>
      </c>
      <c r="AS10" s="60">
        <v>0</v>
      </c>
      <c r="AT10" s="60">
        <f>AO10-AS10-AR10</f>
        <v>14</v>
      </c>
      <c r="AU10" s="61">
        <f>2*AR10+1*AS10</f>
        <v>0</v>
      </c>
    </row>
    <row r="11" spans="1:48" ht="37.5" customHeight="1">
      <c r="AO11" s="90">
        <f>SUM(AO3:AO10)</f>
        <v>112</v>
      </c>
      <c r="AP11" s="91"/>
      <c r="AQ11" s="91"/>
      <c r="AR11" s="90">
        <f>SUM(AR3:AR10)</f>
        <v>56</v>
      </c>
      <c r="AS11" s="90">
        <f>SUM(AS3:AS10)</f>
        <v>0</v>
      </c>
      <c r="AT11" s="90">
        <f>SUM(AT3:AT10)</f>
        <v>56</v>
      </c>
      <c r="AU11" s="90">
        <f>AR11+AS11+AT11</f>
        <v>112</v>
      </c>
    </row>
    <row r="12" spans="1:48" ht="11.25" customHeight="1">
      <c r="AQ12" s="92"/>
      <c r="AR12" s="92"/>
    </row>
    <row r="13" spans="1:48" hidden="1"/>
  </sheetData>
  <sortState ref="B3:AU10">
    <sortCondition descending="1" ref="AU3:AU10"/>
  </sortState>
  <mergeCells count="10">
    <mergeCell ref="AR1:AR2"/>
    <mergeCell ref="AS1:AS2"/>
    <mergeCell ref="AT1:AT2"/>
    <mergeCell ref="AU1:AU2"/>
    <mergeCell ref="A1:A2"/>
    <mergeCell ref="B1:B2"/>
    <mergeCell ref="C1:AN1"/>
    <mergeCell ref="AO1:AO2"/>
    <mergeCell ref="AP1:AP2"/>
    <mergeCell ref="AQ1:AQ2"/>
  </mergeCells>
  <conditionalFormatting sqref="C3:AO10">
    <cfRule type="cellIs" dxfId="7" priority="3" stopIfTrue="1" operator="greaterThan">
      <formula>500</formula>
    </cfRule>
    <cfRule type="cellIs" dxfId="6" priority="4" stopIfTrue="1" operator="greaterThan">
      <formula>500</formula>
    </cfRule>
  </conditionalFormatting>
  <conditionalFormatting sqref="C3:AN10">
    <cfRule type="cellIs" dxfId="5" priority="1" stopIfTrue="1" operator="greaterThan">
      <formula>499</formula>
    </cfRule>
    <cfRule type="cellIs" dxfId="4" priority="2" stopIfTrue="1" operator="greaterThan">
      <formula>499</formula>
    </cfRule>
  </conditionalFormatting>
  <printOptions horizontalCentered="1"/>
  <pageMargins left="0.19685039370078741" right="0.59055118110236227" top="0.98425196850393704" bottom="0.98425196850393704" header="0.51181102362204722" footer="0.51181102362204722"/>
  <pageSetup paperSize="9" scale="56" orientation="landscape" horizont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B1:M141"/>
  <sheetViews>
    <sheetView topLeftCell="A57" workbookViewId="0">
      <selection activeCell="N113" sqref="N113"/>
    </sheetView>
  </sheetViews>
  <sheetFormatPr defaultRowHeight="15"/>
  <cols>
    <col min="3" max="3" width="10.7109375" customWidth="1"/>
    <col min="7" max="7" width="5.42578125" customWidth="1"/>
    <col min="8" max="8" width="10.7109375" customWidth="1"/>
    <col min="12" max="12" width="12.42578125" customWidth="1"/>
    <col min="14" max="14" width="6.42578125" customWidth="1"/>
  </cols>
  <sheetData>
    <row r="1" spans="2:11" ht="27" customHeight="1" thickBot="1"/>
    <row r="2" spans="2:11" ht="41.25" customHeight="1" thickBot="1">
      <c r="B2" s="168" t="s">
        <v>0</v>
      </c>
      <c r="C2" s="169"/>
      <c r="D2" s="169"/>
      <c r="E2" s="169"/>
      <c r="F2" s="169"/>
      <c r="G2" s="169"/>
      <c r="H2" s="169"/>
      <c r="I2" s="169"/>
      <c r="J2" s="169"/>
      <c r="K2" s="170"/>
    </row>
    <row r="3" spans="2:11" ht="15.75" thickBot="1">
      <c r="B3" s="163" t="s">
        <v>1</v>
      </c>
      <c r="C3" s="164"/>
      <c r="D3" s="164"/>
      <c r="E3" s="164"/>
      <c r="F3" s="164"/>
      <c r="G3" s="164"/>
      <c r="H3" s="164"/>
      <c r="I3" s="164"/>
      <c r="J3" s="164"/>
      <c r="K3" s="165"/>
    </row>
    <row r="4" spans="2:11" ht="16.5" thickTop="1" thickBot="1">
      <c r="B4" s="166" t="s">
        <v>2</v>
      </c>
      <c r="C4" s="167"/>
      <c r="D4" s="1" t="s">
        <v>3</v>
      </c>
      <c r="E4" s="1"/>
      <c r="F4" s="1" t="s">
        <v>4</v>
      </c>
      <c r="G4" s="2"/>
      <c r="H4" s="3"/>
      <c r="I4" s="1" t="s">
        <v>5</v>
      </c>
      <c r="J4" s="1"/>
      <c r="K4" s="1" t="s">
        <v>6</v>
      </c>
    </row>
    <row r="5" spans="2:11" ht="16.5" thickTop="1" thickBot="1">
      <c r="B5" s="5">
        <v>0.75</v>
      </c>
      <c r="C5" s="6" t="s">
        <v>9</v>
      </c>
      <c r="D5" s="7" t="s">
        <v>10</v>
      </c>
      <c r="E5" s="8" t="s">
        <v>155</v>
      </c>
      <c r="F5" s="9" t="s">
        <v>12</v>
      </c>
      <c r="G5" s="10"/>
      <c r="H5" s="11" t="s">
        <v>13</v>
      </c>
      <c r="I5" s="4" t="s">
        <v>7</v>
      </c>
      <c r="J5" s="8" t="s">
        <v>156</v>
      </c>
      <c r="K5" s="12" t="s">
        <v>14</v>
      </c>
    </row>
    <row r="6" spans="2:11" ht="15.75" thickBot="1">
      <c r="B6" s="13">
        <v>0.78125</v>
      </c>
      <c r="C6" s="14" t="s">
        <v>16</v>
      </c>
      <c r="D6" s="15" t="s">
        <v>17</v>
      </c>
      <c r="E6" s="16" t="s">
        <v>157</v>
      </c>
      <c r="F6" s="17" t="s">
        <v>18</v>
      </c>
      <c r="G6" s="10"/>
      <c r="H6" s="18" t="s">
        <v>19</v>
      </c>
      <c r="I6" s="19" t="s">
        <v>20</v>
      </c>
      <c r="J6" s="16" t="s">
        <v>158</v>
      </c>
      <c r="K6" s="20" t="s">
        <v>21</v>
      </c>
    </row>
    <row r="7" spans="2:11" ht="15.75" thickBot="1">
      <c r="B7" s="5">
        <v>0.8125</v>
      </c>
      <c r="C7" s="6" t="s">
        <v>23</v>
      </c>
      <c r="D7" s="17" t="s">
        <v>18</v>
      </c>
      <c r="E7" s="8" t="s">
        <v>159</v>
      </c>
      <c r="F7" s="12" t="s">
        <v>14</v>
      </c>
      <c r="G7" s="10"/>
      <c r="H7" s="11" t="s">
        <v>24</v>
      </c>
      <c r="I7" s="4" t="s">
        <v>7</v>
      </c>
      <c r="J7" s="8" t="s">
        <v>160</v>
      </c>
      <c r="K7" s="7" t="s">
        <v>10</v>
      </c>
    </row>
    <row r="8" spans="2:11" ht="15.75" thickBot="1">
      <c r="B8" s="13">
        <v>0.83333333333333337</v>
      </c>
      <c r="C8" s="14" t="s">
        <v>26</v>
      </c>
      <c r="D8" s="9" t="s">
        <v>12</v>
      </c>
      <c r="E8" s="16" t="s">
        <v>161</v>
      </c>
      <c r="F8" s="19" t="s">
        <v>20</v>
      </c>
      <c r="G8" s="10"/>
      <c r="H8" s="18" t="s">
        <v>27</v>
      </c>
      <c r="I8" s="20" t="s">
        <v>21</v>
      </c>
      <c r="J8" s="16" t="s">
        <v>162</v>
      </c>
      <c r="K8" s="15" t="s">
        <v>17</v>
      </c>
    </row>
    <row r="9" spans="2:11" ht="15.75" thickBot="1">
      <c r="B9" s="5">
        <v>0.85416666666666663</v>
      </c>
      <c r="C9" s="6" t="s">
        <v>29</v>
      </c>
      <c r="D9" s="19" t="s">
        <v>20</v>
      </c>
      <c r="E9" s="8" t="s">
        <v>163</v>
      </c>
      <c r="F9" s="7" t="s">
        <v>10</v>
      </c>
      <c r="G9" s="10"/>
      <c r="H9" s="21" t="s">
        <v>30</v>
      </c>
      <c r="I9" s="17" t="s">
        <v>18</v>
      </c>
      <c r="J9" s="8" t="s">
        <v>164</v>
      </c>
      <c r="K9" s="4" t="s">
        <v>7</v>
      </c>
    </row>
    <row r="10" spans="2:11" ht="15.75" thickBot="1">
      <c r="B10" s="13">
        <v>0.875</v>
      </c>
      <c r="C10" s="14" t="s">
        <v>32</v>
      </c>
      <c r="D10" s="12" t="s">
        <v>14</v>
      </c>
      <c r="E10" s="16" t="s">
        <v>165</v>
      </c>
      <c r="F10" s="20" t="s">
        <v>21</v>
      </c>
      <c r="G10" s="10"/>
      <c r="H10" s="18" t="s">
        <v>33</v>
      </c>
      <c r="I10" s="15" t="s">
        <v>17</v>
      </c>
      <c r="J10" s="16" t="s">
        <v>166</v>
      </c>
      <c r="K10" s="9" t="s">
        <v>12</v>
      </c>
    </row>
    <row r="11" spans="2:11" ht="15.75" thickBot="1">
      <c r="B11" s="5">
        <v>0.89583333333333337</v>
      </c>
      <c r="C11" s="6" t="s">
        <v>35</v>
      </c>
      <c r="D11" s="4" t="s">
        <v>7</v>
      </c>
      <c r="E11" s="8" t="s">
        <v>167</v>
      </c>
      <c r="F11" s="19" t="s">
        <v>20</v>
      </c>
      <c r="G11" s="10"/>
      <c r="H11" s="21" t="s">
        <v>36</v>
      </c>
      <c r="I11" s="20" t="s">
        <v>21</v>
      </c>
      <c r="J11" s="8" t="s">
        <v>168</v>
      </c>
      <c r="K11" s="17" t="s">
        <v>18</v>
      </c>
    </row>
    <row r="12" spans="2:11" ht="27" customHeight="1"/>
    <row r="13" spans="2:11" ht="27" customHeight="1" thickBot="1"/>
    <row r="14" spans="2:11" ht="15.75" thickBot="1">
      <c r="B14" s="163" t="s">
        <v>38</v>
      </c>
      <c r="C14" s="164"/>
      <c r="D14" s="164"/>
      <c r="E14" s="164"/>
      <c r="F14" s="164"/>
      <c r="G14" s="164"/>
      <c r="H14" s="164"/>
      <c r="I14" s="164"/>
      <c r="J14" s="164"/>
      <c r="K14" s="165"/>
    </row>
    <row r="15" spans="2:11" ht="16.5" thickTop="1" thickBot="1">
      <c r="B15" s="166" t="s">
        <v>2</v>
      </c>
      <c r="C15" s="167"/>
      <c r="D15" s="1" t="s">
        <v>3</v>
      </c>
      <c r="E15" s="1"/>
      <c r="F15" s="1" t="s">
        <v>4</v>
      </c>
      <c r="G15" s="2"/>
      <c r="H15" s="3"/>
      <c r="I15" s="1" t="s">
        <v>5</v>
      </c>
      <c r="J15" s="1"/>
      <c r="K15" s="1" t="s">
        <v>6</v>
      </c>
    </row>
    <row r="16" spans="2:11" ht="16.5" thickTop="1" thickBot="1">
      <c r="B16" s="5">
        <v>0.75</v>
      </c>
      <c r="C16" s="22" t="s">
        <v>39</v>
      </c>
      <c r="D16" s="7" t="s">
        <v>10</v>
      </c>
      <c r="E16" s="8" t="s">
        <v>169</v>
      </c>
      <c r="F16" s="15" t="s">
        <v>17</v>
      </c>
      <c r="G16" s="10"/>
      <c r="H16" s="11" t="s">
        <v>40</v>
      </c>
      <c r="I16" s="9" t="s">
        <v>12</v>
      </c>
      <c r="J16" s="8" t="s">
        <v>170</v>
      </c>
      <c r="K16" s="12" t="s">
        <v>14</v>
      </c>
    </row>
    <row r="17" spans="2:12" ht="15.75" thickBot="1">
      <c r="B17" s="13">
        <v>0.78125</v>
      </c>
      <c r="C17" s="14" t="s">
        <v>41</v>
      </c>
      <c r="D17" s="20" t="s">
        <v>21</v>
      </c>
      <c r="E17" s="16" t="s">
        <v>171</v>
      </c>
      <c r="F17" s="4" t="s">
        <v>7</v>
      </c>
      <c r="G17" s="10"/>
      <c r="H17" s="18" t="s">
        <v>42</v>
      </c>
      <c r="I17" s="15" t="s">
        <v>17</v>
      </c>
      <c r="J17" s="16" t="s">
        <v>172</v>
      </c>
      <c r="K17" s="19" t="s">
        <v>20</v>
      </c>
    </row>
    <row r="18" spans="2:12" ht="15.75" thickBot="1">
      <c r="B18" s="5">
        <v>0.8125</v>
      </c>
      <c r="C18" s="22" t="s">
        <v>43</v>
      </c>
      <c r="D18" s="17" t="s">
        <v>18</v>
      </c>
      <c r="E18" s="8" t="s">
        <v>173</v>
      </c>
      <c r="F18" s="9" t="s">
        <v>12</v>
      </c>
      <c r="G18" s="10"/>
      <c r="H18" s="11" t="s">
        <v>44</v>
      </c>
      <c r="I18" s="12" t="s">
        <v>14</v>
      </c>
      <c r="J18" s="8" t="s">
        <v>174</v>
      </c>
      <c r="K18" s="7" t="s">
        <v>10</v>
      </c>
    </row>
    <row r="19" spans="2:12" ht="15.75" thickBot="1">
      <c r="B19" s="13">
        <v>0.83333333333333337</v>
      </c>
      <c r="C19" s="14" t="s">
        <v>45</v>
      </c>
      <c r="D19" s="4" t="s">
        <v>7</v>
      </c>
      <c r="E19" s="16" t="s">
        <v>175</v>
      </c>
      <c r="F19" s="15" t="s">
        <v>17</v>
      </c>
      <c r="G19" s="10"/>
      <c r="H19" s="18" t="s">
        <v>46</v>
      </c>
      <c r="I19" s="9" t="s">
        <v>12</v>
      </c>
      <c r="J19" s="16" t="s">
        <v>176</v>
      </c>
      <c r="K19" s="20" t="s">
        <v>21</v>
      </c>
    </row>
    <row r="20" spans="2:12" ht="15.75" thickBot="1">
      <c r="B20" s="5">
        <v>0.85416666666666663</v>
      </c>
      <c r="C20" s="22" t="s">
        <v>47</v>
      </c>
      <c r="D20" s="19" t="s">
        <v>20</v>
      </c>
      <c r="E20" s="8" t="s">
        <v>177</v>
      </c>
      <c r="F20" s="12" t="s">
        <v>14</v>
      </c>
      <c r="G20" s="10"/>
      <c r="H20" s="22" t="s">
        <v>48</v>
      </c>
      <c r="I20" s="7" t="s">
        <v>10</v>
      </c>
      <c r="J20" s="8" t="s">
        <v>178</v>
      </c>
      <c r="K20" s="17" t="s">
        <v>18</v>
      </c>
    </row>
    <row r="21" spans="2:12" ht="15.75" thickBot="1">
      <c r="B21" s="13">
        <v>0.875</v>
      </c>
      <c r="C21" s="14" t="s">
        <v>49</v>
      </c>
      <c r="D21" s="9" t="s">
        <v>12</v>
      </c>
      <c r="E21" s="16" t="s">
        <v>179</v>
      </c>
      <c r="F21" s="4" t="s">
        <v>7</v>
      </c>
      <c r="G21" s="10"/>
      <c r="H21" s="14" t="s">
        <v>50</v>
      </c>
      <c r="I21" s="12" t="s">
        <v>14</v>
      </c>
      <c r="J21" s="16" t="s">
        <v>180</v>
      </c>
      <c r="K21" s="15" t="s">
        <v>17</v>
      </c>
    </row>
    <row r="22" spans="2:12" ht="15.75" thickBot="1">
      <c r="B22" s="5">
        <v>0.89583333333333337</v>
      </c>
      <c r="C22" s="22" t="s">
        <v>51</v>
      </c>
      <c r="D22" s="20" t="s">
        <v>21</v>
      </c>
      <c r="E22" s="8" t="s">
        <v>181</v>
      </c>
      <c r="F22" s="7" t="s">
        <v>10</v>
      </c>
      <c r="G22" s="10"/>
      <c r="H22" s="22" t="s">
        <v>52</v>
      </c>
      <c r="I22" s="17" t="s">
        <v>18</v>
      </c>
      <c r="J22" s="8" t="s">
        <v>182</v>
      </c>
      <c r="K22" s="19" t="s">
        <v>20</v>
      </c>
      <c r="L22" s="40" t="s">
        <v>82</v>
      </c>
    </row>
    <row r="29" spans="2:12" ht="27" customHeight="1" thickBot="1"/>
    <row r="30" spans="2:12" ht="15.75" thickBot="1">
      <c r="B30" s="163" t="s">
        <v>86</v>
      </c>
      <c r="C30" s="164"/>
      <c r="D30" s="164"/>
      <c r="E30" s="164"/>
      <c r="F30" s="164"/>
      <c r="G30" s="164"/>
      <c r="H30" s="164"/>
      <c r="I30" s="164"/>
      <c r="J30" s="164"/>
      <c r="K30" s="165"/>
    </row>
    <row r="31" spans="2:12" ht="16.5" thickTop="1" thickBot="1">
      <c r="B31" s="166" t="s">
        <v>2</v>
      </c>
      <c r="C31" s="167"/>
      <c r="D31" s="1" t="s">
        <v>3</v>
      </c>
      <c r="E31" s="1"/>
      <c r="F31" s="1" t="s">
        <v>4</v>
      </c>
      <c r="G31" s="2"/>
      <c r="H31" s="3"/>
      <c r="I31" s="1" t="s">
        <v>5</v>
      </c>
      <c r="J31" s="1"/>
      <c r="K31" s="1" t="s">
        <v>6</v>
      </c>
    </row>
    <row r="32" spans="2:12" ht="16.5" thickTop="1" thickBot="1">
      <c r="B32" s="5">
        <v>0.75</v>
      </c>
      <c r="C32" s="6" t="s">
        <v>9</v>
      </c>
      <c r="D32" s="7" t="s">
        <v>10</v>
      </c>
      <c r="E32" s="180" t="s">
        <v>202</v>
      </c>
      <c r="F32" s="20" t="s">
        <v>21</v>
      </c>
      <c r="G32" s="10"/>
      <c r="H32" s="11" t="s">
        <v>13</v>
      </c>
      <c r="I32" s="19" t="s">
        <v>20</v>
      </c>
      <c r="J32" s="8" t="s">
        <v>203</v>
      </c>
      <c r="K32" s="17" t="s">
        <v>18</v>
      </c>
    </row>
    <row r="33" spans="2:11" ht="15.75" thickBot="1">
      <c r="B33" s="13">
        <v>0.78125</v>
      </c>
      <c r="C33" s="14" t="s">
        <v>16</v>
      </c>
      <c r="D33" s="9" t="s">
        <v>12</v>
      </c>
      <c r="E33" s="180" t="s">
        <v>204</v>
      </c>
      <c r="F33" s="7" t="s">
        <v>10</v>
      </c>
      <c r="G33" s="10"/>
      <c r="H33" s="18" t="s">
        <v>19</v>
      </c>
      <c r="I33" s="12" t="s">
        <v>14</v>
      </c>
      <c r="J33" s="8" t="s">
        <v>205</v>
      </c>
      <c r="K33" s="4" t="s">
        <v>7</v>
      </c>
    </row>
    <row r="34" spans="2:11" ht="15.75" thickBot="1">
      <c r="B34" s="5">
        <v>0.8125</v>
      </c>
      <c r="C34" s="6" t="s">
        <v>23</v>
      </c>
      <c r="D34" s="17" t="s">
        <v>18</v>
      </c>
      <c r="E34" s="16" t="s">
        <v>206</v>
      </c>
      <c r="F34" s="15" t="s">
        <v>17</v>
      </c>
      <c r="G34" s="10"/>
      <c r="H34" s="11" t="s">
        <v>24</v>
      </c>
      <c r="I34" s="20" t="s">
        <v>21</v>
      </c>
      <c r="J34" s="16" t="s">
        <v>207</v>
      </c>
      <c r="K34" s="19" t="s">
        <v>20</v>
      </c>
    </row>
    <row r="35" spans="2:11" ht="15.75" thickBot="1">
      <c r="B35" s="13">
        <v>0.83333333333333337</v>
      </c>
      <c r="C35" s="14" t="s">
        <v>26</v>
      </c>
      <c r="D35" s="12" t="s">
        <v>14</v>
      </c>
      <c r="E35" s="8" t="s">
        <v>208</v>
      </c>
      <c r="F35" s="17" t="s">
        <v>18</v>
      </c>
      <c r="G35" s="10"/>
      <c r="H35" s="18" t="s">
        <v>27</v>
      </c>
      <c r="I35" s="7" t="s">
        <v>10</v>
      </c>
      <c r="J35" s="180" t="s">
        <v>209</v>
      </c>
      <c r="K35" s="4" t="s">
        <v>7</v>
      </c>
    </row>
    <row r="36" spans="2:11" ht="15.75" thickBot="1">
      <c r="B36" s="5">
        <v>0.85416666666666663</v>
      </c>
      <c r="C36" s="6" t="s">
        <v>29</v>
      </c>
      <c r="D36" s="19" t="s">
        <v>20</v>
      </c>
      <c r="E36" s="16" t="s">
        <v>210</v>
      </c>
      <c r="F36" s="9" t="s">
        <v>12</v>
      </c>
      <c r="G36" s="10"/>
      <c r="H36" s="21" t="s">
        <v>30</v>
      </c>
      <c r="I36" s="15" t="s">
        <v>17</v>
      </c>
      <c r="J36" s="16" t="s">
        <v>211</v>
      </c>
      <c r="K36" s="20" t="s">
        <v>21</v>
      </c>
    </row>
    <row r="37" spans="2:11" ht="15.75" thickBot="1">
      <c r="B37" s="13">
        <v>0.875</v>
      </c>
      <c r="C37" s="14" t="s">
        <v>32</v>
      </c>
      <c r="D37" s="7" t="s">
        <v>10</v>
      </c>
      <c r="E37" s="180" t="s">
        <v>212</v>
      </c>
      <c r="F37" s="19" t="s">
        <v>20</v>
      </c>
      <c r="G37" s="10"/>
      <c r="H37" s="18" t="s">
        <v>33</v>
      </c>
      <c r="I37" s="4" t="s">
        <v>7</v>
      </c>
      <c r="J37" s="8" t="s">
        <v>213</v>
      </c>
      <c r="K37" s="17" t="s">
        <v>18</v>
      </c>
    </row>
    <row r="38" spans="2:11" ht="15.75" thickBot="1">
      <c r="B38" s="5">
        <v>0.89583333333333337</v>
      </c>
      <c r="C38" s="6" t="s">
        <v>35</v>
      </c>
      <c r="D38" s="20" t="s">
        <v>21</v>
      </c>
      <c r="E38" s="16" t="s">
        <v>214</v>
      </c>
      <c r="F38" s="12" t="s">
        <v>14</v>
      </c>
      <c r="G38" s="10"/>
      <c r="H38" s="21" t="s">
        <v>36</v>
      </c>
      <c r="I38" s="9" t="s">
        <v>12</v>
      </c>
      <c r="J38" s="16" t="s">
        <v>215</v>
      </c>
      <c r="K38" s="15" t="s">
        <v>17</v>
      </c>
    </row>
    <row r="39" spans="2:11" ht="27" customHeight="1"/>
    <row r="40" spans="2:11" ht="27" customHeight="1" thickBot="1"/>
    <row r="41" spans="2:11" ht="15.75" thickBot="1">
      <c r="B41" s="163" t="s">
        <v>87</v>
      </c>
      <c r="C41" s="164"/>
      <c r="D41" s="164"/>
      <c r="E41" s="164"/>
      <c r="F41" s="164"/>
      <c r="G41" s="164"/>
      <c r="H41" s="164"/>
      <c r="I41" s="164"/>
      <c r="J41" s="164"/>
      <c r="K41" s="165"/>
    </row>
    <row r="42" spans="2:11" ht="16.5" thickTop="1" thickBot="1">
      <c r="B42" s="166" t="s">
        <v>2</v>
      </c>
      <c r="C42" s="167"/>
      <c r="D42" s="1" t="s">
        <v>3</v>
      </c>
      <c r="E42" s="1"/>
      <c r="F42" s="1" t="s">
        <v>4</v>
      </c>
      <c r="G42" s="2"/>
      <c r="H42" s="3"/>
      <c r="I42" s="1" t="s">
        <v>5</v>
      </c>
      <c r="J42" s="1"/>
      <c r="K42" s="1" t="s">
        <v>6</v>
      </c>
    </row>
    <row r="43" spans="2:11" ht="16.5" thickTop="1" thickBot="1">
      <c r="B43" s="5">
        <v>0.75</v>
      </c>
      <c r="C43" s="22" t="s">
        <v>39</v>
      </c>
      <c r="D43" s="19" t="s">
        <v>20</v>
      </c>
      <c r="E43" s="8" t="s">
        <v>216</v>
      </c>
      <c r="F43" s="4" t="s">
        <v>7</v>
      </c>
      <c r="G43" s="10"/>
      <c r="H43" s="11" t="s">
        <v>40</v>
      </c>
      <c r="I43" s="17" t="s">
        <v>18</v>
      </c>
      <c r="J43" s="8" t="s">
        <v>217</v>
      </c>
      <c r="K43" s="20" t="s">
        <v>21</v>
      </c>
    </row>
    <row r="44" spans="2:11" ht="15.75" thickBot="1">
      <c r="B44" s="13">
        <v>0.78125</v>
      </c>
      <c r="C44" s="14" t="s">
        <v>41</v>
      </c>
      <c r="D44" s="15" t="s">
        <v>17</v>
      </c>
      <c r="E44" s="8" t="s">
        <v>218</v>
      </c>
      <c r="F44" s="7" t="s">
        <v>10</v>
      </c>
      <c r="G44" s="10"/>
      <c r="H44" s="18" t="s">
        <v>42</v>
      </c>
      <c r="I44" s="12" t="s">
        <v>14</v>
      </c>
      <c r="J44" s="8" t="s">
        <v>219</v>
      </c>
      <c r="K44" s="9" t="s">
        <v>12</v>
      </c>
    </row>
    <row r="45" spans="2:11" ht="15.75" thickBot="1">
      <c r="B45" s="5">
        <v>0.8125</v>
      </c>
      <c r="C45" s="22" t="s">
        <v>43</v>
      </c>
      <c r="D45" s="4" t="s">
        <v>7</v>
      </c>
      <c r="E45" s="16" t="s">
        <v>220</v>
      </c>
      <c r="F45" s="20" t="s">
        <v>21</v>
      </c>
      <c r="G45" s="10"/>
      <c r="H45" s="11" t="s">
        <v>44</v>
      </c>
      <c r="I45" s="19" t="s">
        <v>20</v>
      </c>
      <c r="J45" s="16" t="s">
        <v>221</v>
      </c>
      <c r="K45" s="15" t="s">
        <v>17</v>
      </c>
    </row>
    <row r="46" spans="2:11" ht="15.75" thickBot="1">
      <c r="B46" s="13">
        <v>0.83333333333333337</v>
      </c>
      <c r="C46" s="14" t="s">
        <v>45</v>
      </c>
      <c r="D46" s="9" t="s">
        <v>12</v>
      </c>
      <c r="E46" s="8" t="s">
        <v>222</v>
      </c>
      <c r="F46" s="17" t="s">
        <v>18</v>
      </c>
      <c r="G46" s="10"/>
      <c r="H46" s="18" t="s">
        <v>46</v>
      </c>
      <c r="I46" s="7" t="s">
        <v>10</v>
      </c>
      <c r="J46" s="8" t="s">
        <v>223</v>
      </c>
      <c r="K46" s="12" t="s">
        <v>14</v>
      </c>
    </row>
    <row r="47" spans="2:11" ht="15.75" thickBot="1">
      <c r="B47" s="5">
        <v>0.85416666666666663</v>
      </c>
      <c r="C47" s="22" t="s">
        <v>47</v>
      </c>
      <c r="D47" s="15" t="s">
        <v>17</v>
      </c>
      <c r="E47" s="16" t="s">
        <v>224</v>
      </c>
      <c r="F47" s="4" t="s">
        <v>7</v>
      </c>
      <c r="G47" s="10"/>
      <c r="H47" s="22" t="s">
        <v>48</v>
      </c>
      <c r="I47" s="20" t="s">
        <v>21</v>
      </c>
      <c r="J47" s="16" t="s">
        <v>225</v>
      </c>
      <c r="K47" s="9" t="s">
        <v>12</v>
      </c>
    </row>
    <row r="48" spans="2:11" ht="15.75" thickBot="1">
      <c r="B48" s="13">
        <v>0.875</v>
      </c>
      <c r="C48" s="14" t="s">
        <v>49</v>
      </c>
      <c r="D48" s="12" t="s">
        <v>14</v>
      </c>
      <c r="E48" s="8" t="s">
        <v>226</v>
      </c>
      <c r="F48" s="19" t="s">
        <v>20</v>
      </c>
      <c r="G48" s="10"/>
      <c r="H48" s="14" t="s">
        <v>50</v>
      </c>
      <c r="I48" s="17" t="s">
        <v>18</v>
      </c>
      <c r="J48" s="8" t="s">
        <v>227</v>
      </c>
      <c r="K48" s="7" t="s">
        <v>10</v>
      </c>
    </row>
    <row r="49" spans="2:12" ht="15.75" thickBot="1">
      <c r="B49" s="5">
        <v>0.89583333333333337</v>
      </c>
      <c r="C49" s="22" t="s">
        <v>51</v>
      </c>
      <c r="D49" s="4" t="s">
        <v>7</v>
      </c>
      <c r="E49" s="16" t="s">
        <v>228</v>
      </c>
      <c r="F49" s="9" t="s">
        <v>12</v>
      </c>
      <c r="G49" s="10"/>
      <c r="H49" s="22" t="s">
        <v>52</v>
      </c>
      <c r="I49" s="15" t="s">
        <v>17</v>
      </c>
      <c r="J49" s="16" t="s">
        <v>229</v>
      </c>
      <c r="K49" s="12" t="s">
        <v>14</v>
      </c>
      <c r="L49" s="40" t="s">
        <v>88</v>
      </c>
    </row>
    <row r="58" spans="2:12" ht="27" customHeight="1" thickBot="1"/>
    <row r="59" spans="2:12" ht="15.75" thickBot="1">
      <c r="B59" s="163" t="s">
        <v>199</v>
      </c>
      <c r="C59" s="164"/>
      <c r="D59" s="164"/>
      <c r="E59" s="164"/>
      <c r="F59" s="164"/>
      <c r="G59" s="164"/>
      <c r="H59" s="164"/>
      <c r="I59" s="164"/>
      <c r="J59" s="164"/>
      <c r="K59" s="165"/>
    </row>
    <row r="60" spans="2:12" ht="16.5" thickTop="1" thickBot="1">
      <c r="B60" s="166" t="s">
        <v>2</v>
      </c>
      <c r="C60" s="167"/>
      <c r="D60" s="1" t="s">
        <v>3</v>
      </c>
      <c r="E60" s="1"/>
      <c r="F60" s="1" t="s">
        <v>4</v>
      </c>
      <c r="G60" s="2"/>
      <c r="H60" s="3"/>
      <c r="I60" s="1" t="s">
        <v>5</v>
      </c>
      <c r="J60" s="1"/>
      <c r="K60" s="1" t="s">
        <v>6</v>
      </c>
    </row>
    <row r="61" spans="2:12" ht="16.5" thickTop="1" thickBot="1">
      <c r="B61" s="5">
        <v>0.75</v>
      </c>
      <c r="C61" s="6" t="s">
        <v>9</v>
      </c>
      <c r="D61" s="15" t="s">
        <v>17</v>
      </c>
      <c r="E61" s="229" t="s">
        <v>11</v>
      </c>
      <c r="F61" s="12" t="s">
        <v>14</v>
      </c>
      <c r="G61" s="10"/>
      <c r="H61" s="11" t="s">
        <v>13</v>
      </c>
      <c r="I61" s="4" t="s">
        <v>7</v>
      </c>
      <c r="J61" s="229" t="s">
        <v>11</v>
      </c>
      <c r="K61" s="9" t="s">
        <v>12</v>
      </c>
    </row>
    <row r="62" spans="2:12" ht="15.75" thickBot="1">
      <c r="B62" s="13">
        <v>0.78125</v>
      </c>
      <c r="C62" s="14" t="s">
        <v>16</v>
      </c>
      <c r="D62" s="19" t="s">
        <v>20</v>
      </c>
      <c r="E62" s="16" t="s">
        <v>11</v>
      </c>
      <c r="F62" s="17" t="s">
        <v>18</v>
      </c>
      <c r="G62" s="10"/>
      <c r="H62" s="18" t="s">
        <v>19</v>
      </c>
      <c r="I62" s="7" t="s">
        <v>10</v>
      </c>
      <c r="J62" s="16" t="s">
        <v>11</v>
      </c>
      <c r="K62" s="20" t="s">
        <v>21</v>
      </c>
    </row>
    <row r="63" spans="2:12" ht="15.75" thickBot="1">
      <c r="B63" s="5">
        <v>0.8125</v>
      </c>
      <c r="C63" s="6" t="s">
        <v>23</v>
      </c>
      <c r="D63" s="12" t="s">
        <v>14</v>
      </c>
      <c r="E63" s="8" t="s">
        <v>11</v>
      </c>
      <c r="F63" s="4" t="s">
        <v>7</v>
      </c>
      <c r="G63" s="10"/>
      <c r="H63" s="11" t="s">
        <v>24</v>
      </c>
      <c r="I63" s="9" t="s">
        <v>12</v>
      </c>
      <c r="J63" s="8" t="s">
        <v>11</v>
      </c>
      <c r="K63" s="7" t="s">
        <v>10</v>
      </c>
    </row>
    <row r="64" spans="2:12" ht="15.75" thickBot="1">
      <c r="B64" s="13">
        <v>0.83333333333333337</v>
      </c>
      <c r="C64" s="14" t="s">
        <v>26</v>
      </c>
      <c r="D64" s="20" t="s">
        <v>21</v>
      </c>
      <c r="E64" s="16" t="s">
        <v>11</v>
      </c>
      <c r="F64" s="19" t="s">
        <v>20</v>
      </c>
      <c r="G64" s="10"/>
      <c r="H64" s="18" t="s">
        <v>27</v>
      </c>
      <c r="I64" s="17" t="s">
        <v>18</v>
      </c>
      <c r="J64" s="16" t="s">
        <v>11</v>
      </c>
      <c r="K64" s="15" t="s">
        <v>17</v>
      </c>
    </row>
    <row r="65" spans="2:12" ht="15.75" thickBot="1">
      <c r="B65" s="5">
        <v>0.85416666666666663</v>
      </c>
      <c r="C65" s="6" t="s">
        <v>29</v>
      </c>
      <c r="D65" s="7" t="s">
        <v>10</v>
      </c>
      <c r="E65" s="8" t="s">
        <v>11</v>
      </c>
      <c r="F65" s="4" t="s">
        <v>7</v>
      </c>
      <c r="G65" s="10"/>
      <c r="H65" s="21" t="s">
        <v>30</v>
      </c>
      <c r="I65" s="12" t="s">
        <v>14</v>
      </c>
      <c r="J65" s="8" t="s">
        <v>11</v>
      </c>
      <c r="K65" s="17" t="s">
        <v>18</v>
      </c>
    </row>
    <row r="66" spans="2:12" ht="15.75" thickBot="1">
      <c r="B66" s="13">
        <v>0.875</v>
      </c>
      <c r="C66" s="14" t="s">
        <v>32</v>
      </c>
      <c r="D66" s="15" t="s">
        <v>17</v>
      </c>
      <c r="E66" s="16" t="s">
        <v>11</v>
      </c>
      <c r="F66" s="20" t="s">
        <v>21</v>
      </c>
      <c r="G66" s="10"/>
      <c r="H66" s="18" t="s">
        <v>33</v>
      </c>
      <c r="I66" s="19" t="s">
        <v>20</v>
      </c>
      <c r="J66" s="16" t="s">
        <v>11</v>
      </c>
      <c r="K66" s="9" t="s">
        <v>12</v>
      </c>
    </row>
    <row r="67" spans="2:12" ht="15.75" thickBot="1">
      <c r="B67" s="5">
        <v>0.89583333333333337</v>
      </c>
      <c r="C67" s="6" t="s">
        <v>35</v>
      </c>
      <c r="D67" s="4" t="s">
        <v>7</v>
      </c>
      <c r="E67" s="8" t="s">
        <v>11</v>
      </c>
      <c r="F67" s="17" t="s">
        <v>18</v>
      </c>
      <c r="G67" s="10"/>
      <c r="H67" s="21" t="s">
        <v>36</v>
      </c>
      <c r="I67" s="7" t="s">
        <v>10</v>
      </c>
      <c r="J67" s="8" t="s">
        <v>11</v>
      </c>
      <c r="K67" s="19" t="s">
        <v>20</v>
      </c>
    </row>
    <row r="68" spans="2:12" ht="27" customHeight="1"/>
    <row r="69" spans="2:12" ht="27" customHeight="1" thickBot="1"/>
    <row r="70" spans="2:12" ht="15.75" thickBot="1">
      <c r="B70" s="163" t="s">
        <v>200</v>
      </c>
      <c r="C70" s="164"/>
      <c r="D70" s="164"/>
      <c r="E70" s="164"/>
      <c r="F70" s="164"/>
      <c r="G70" s="164"/>
      <c r="H70" s="164"/>
      <c r="I70" s="164"/>
      <c r="J70" s="164"/>
      <c r="K70" s="165"/>
    </row>
    <row r="71" spans="2:12" ht="16.5" thickTop="1" thickBot="1">
      <c r="B71" s="166" t="s">
        <v>2</v>
      </c>
      <c r="C71" s="167"/>
      <c r="D71" s="1" t="s">
        <v>3</v>
      </c>
      <c r="E71" s="1"/>
      <c r="F71" s="1" t="s">
        <v>4</v>
      </c>
      <c r="G71" s="2"/>
      <c r="H71" s="3"/>
      <c r="I71" s="1" t="s">
        <v>5</v>
      </c>
      <c r="J71" s="1"/>
      <c r="K71" s="1" t="s">
        <v>6</v>
      </c>
    </row>
    <row r="72" spans="2:12" ht="16.5" thickTop="1" thickBot="1">
      <c r="B72" s="5">
        <v>0.75</v>
      </c>
      <c r="C72" s="22" t="s">
        <v>39</v>
      </c>
      <c r="D72" s="9" t="s">
        <v>12</v>
      </c>
      <c r="E72" s="16" t="s">
        <v>11</v>
      </c>
      <c r="F72" s="15" t="s">
        <v>17</v>
      </c>
      <c r="G72" s="10"/>
      <c r="H72" s="11" t="s">
        <v>40</v>
      </c>
      <c r="I72" s="20" t="s">
        <v>21</v>
      </c>
      <c r="J72" s="16" t="s">
        <v>11</v>
      </c>
      <c r="K72" s="12" t="s">
        <v>14</v>
      </c>
    </row>
    <row r="73" spans="2:12" ht="15.75" thickBot="1">
      <c r="B73" s="13">
        <v>0.78125</v>
      </c>
      <c r="C73" s="14" t="s">
        <v>41</v>
      </c>
      <c r="D73" s="17" t="s">
        <v>18</v>
      </c>
      <c r="E73" s="8" t="s">
        <v>11</v>
      </c>
      <c r="F73" s="20" t="s">
        <v>21</v>
      </c>
      <c r="G73" s="10"/>
      <c r="H73" s="18" t="s">
        <v>42</v>
      </c>
      <c r="I73" s="19" t="s">
        <v>20</v>
      </c>
      <c r="J73" s="8" t="s">
        <v>11</v>
      </c>
      <c r="K73" s="4" t="s">
        <v>7</v>
      </c>
    </row>
    <row r="74" spans="2:12" ht="15.75" thickBot="1">
      <c r="B74" s="5">
        <v>0.8125</v>
      </c>
      <c r="C74" s="22" t="s">
        <v>43</v>
      </c>
      <c r="D74" s="12" t="s">
        <v>14</v>
      </c>
      <c r="E74" s="8" t="s">
        <v>11</v>
      </c>
      <c r="F74" s="9" t="s">
        <v>12</v>
      </c>
      <c r="G74" s="10"/>
      <c r="H74" s="11" t="s">
        <v>44</v>
      </c>
      <c r="I74" s="15" t="s">
        <v>17</v>
      </c>
      <c r="J74" s="8" t="s">
        <v>11</v>
      </c>
      <c r="K74" s="7" t="s">
        <v>10</v>
      </c>
    </row>
    <row r="75" spans="2:12" ht="15.75" thickBot="1">
      <c r="B75" s="13">
        <v>0.83333333333333337</v>
      </c>
      <c r="C75" s="14" t="s">
        <v>45</v>
      </c>
      <c r="D75" s="19" t="s">
        <v>20</v>
      </c>
      <c r="E75" s="16" t="s">
        <v>11</v>
      </c>
      <c r="F75" s="15" t="s">
        <v>17</v>
      </c>
      <c r="G75" s="10"/>
      <c r="H75" s="18" t="s">
        <v>46</v>
      </c>
      <c r="I75" s="4" t="s">
        <v>7</v>
      </c>
      <c r="J75" s="16" t="s">
        <v>11</v>
      </c>
      <c r="K75" s="20" t="s">
        <v>21</v>
      </c>
    </row>
    <row r="76" spans="2:12" ht="15.75" thickBot="1">
      <c r="B76" s="5">
        <v>0.85416666666666663</v>
      </c>
      <c r="C76" s="22" t="s">
        <v>47</v>
      </c>
      <c r="D76" s="7" t="s">
        <v>10</v>
      </c>
      <c r="E76" s="8" t="s">
        <v>11</v>
      </c>
      <c r="F76" s="12" t="s">
        <v>14</v>
      </c>
      <c r="G76" s="10"/>
      <c r="H76" s="22" t="s">
        <v>48</v>
      </c>
      <c r="I76" s="9" t="s">
        <v>12</v>
      </c>
      <c r="J76" s="8" t="s">
        <v>11</v>
      </c>
      <c r="K76" s="17" t="s">
        <v>18</v>
      </c>
    </row>
    <row r="77" spans="2:12" ht="15.75" thickBot="1">
      <c r="B77" s="13">
        <v>0.875</v>
      </c>
      <c r="C77" s="14" t="s">
        <v>49</v>
      </c>
      <c r="D77" s="20" t="s">
        <v>21</v>
      </c>
      <c r="E77" s="16" t="s">
        <v>11</v>
      </c>
      <c r="F77" s="9" t="s">
        <v>12</v>
      </c>
      <c r="G77" s="10"/>
      <c r="H77" s="14" t="s">
        <v>50</v>
      </c>
      <c r="I77" s="15" t="s">
        <v>17</v>
      </c>
      <c r="J77" s="16" t="s">
        <v>11</v>
      </c>
      <c r="K77" s="4" t="s">
        <v>7</v>
      </c>
    </row>
    <row r="78" spans="2:12" ht="15.75" thickBot="1">
      <c r="B78" s="5">
        <v>0.89583333333333337</v>
      </c>
      <c r="C78" s="22" t="s">
        <v>51</v>
      </c>
      <c r="D78" s="17" t="s">
        <v>18</v>
      </c>
      <c r="E78" s="8" t="s">
        <v>11</v>
      </c>
      <c r="F78" s="7" t="s">
        <v>10</v>
      </c>
      <c r="G78" s="10"/>
      <c r="H78" s="22" t="s">
        <v>52</v>
      </c>
      <c r="I78" s="12" t="s">
        <v>14</v>
      </c>
      <c r="J78" s="8" t="s">
        <v>11</v>
      </c>
      <c r="K78" s="19" t="s">
        <v>20</v>
      </c>
      <c r="L78" s="40" t="s">
        <v>201</v>
      </c>
    </row>
    <row r="87" spans="2:13" ht="27" customHeight="1" thickBot="1"/>
    <row r="88" spans="2:13" ht="27" customHeight="1" thickBot="1">
      <c r="B88" s="238" t="s">
        <v>238</v>
      </c>
      <c r="C88" s="239"/>
      <c r="D88" s="239"/>
      <c r="E88" s="239"/>
      <c r="F88" s="239"/>
      <c r="G88" s="239"/>
      <c r="H88" s="239"/>
      <c r="I88" s="239"/>
      <c r="J88" s="239"/>
      <c r="K88" s="240"/>
    </row>
    <row r="89" spans="2:13" ht="16.5" thickTop="1" thickBot="1">
      <c r="B89" s="166" t="s">
        <v>2</v>
      </c>
      <c r="C89" s="167"/>
      <c r="D89" s="1" t="s">
        <v>3</v>
      </c>
      <c r="E89" s="1"/>
      <c r="F89" s="1" t="s">
        <v>4</v>
      </c>
      <c r="G89" s="2"/>
      <c r="H89" s="214"/>
      <c r="I89" s="1" t="s">
        <v>5</v>
      </c>
      <c r="J89" s="1"/>
      <c r="K89" s="1" t="s">
        <v>6</v>
      </c>
    </row>
    <row r="90" spans="2:13" ht="16.5" thickTop="1" thickBot="1">
      <c r="B90" s="196">
        <v>0.58333333333333337</v>
      </c>
      <c r="C90" s="197" t="s">
        <v>9</v>
      </c>
      <c r="D90" s="7" t="s">
        <v>10</v>
      </c>
      <c r="E90" s="198"/>
      <c r="F90" s="17" t="s">
        <v>18</v>
      </c>
      <c r="G90" s="199"/>
      <c r="H90" s="197" t="s">
        <v>13</v>
      </c>
      <c r="I90" s="19" t="s">
        <v>20</v>
      </c>
      <c r="J90" s="198"/>
      <c r="K90" s="12" t="s">
        <v>14</v>
      </c>
    </row>
    <row r="91" spans="2:13" ht="15.75" thickBot="1">
      <c r="B91" s="200">
        <v>0.61458333333333337</v>
      </c>
      <c r="C91" s="215" t="s">
        <v>16</v>
      </c>
      <c r="D91" s="12" t="s">
        <v>14</v>
      </c>
      <c r="E91" s="201"/>
      <c r="F91" s="15" t="s">
        <v>17</v>
      </c>
      <c r="G91" s="202"/>
      <c r="H91" s="215" t="s">
        <v>19</v>
      </c>
      <c r="I91" s="9" t="s">
        <v>12</v>
      </c>
      <c r="J91" s="201"/>
      <c r="K91" s="4" t="s">
        <v>7</v>
      </c>
    </row>
    <row r="92" spans="2:13" ht="15.75" thickBot="1">
      <c r="B92" s="203">
        <v>0.64583333333333337</v>
      </c>
      <c r="C92" s="204" t="s">
        <v>23</v>
      </c>
      <c r="D92" s="17" t="s">
        <v>18</v>
      </c>
      <c r="E92" s="205"/>
      <c r="F92" s="19" t="s">
        <v>20</v>
      </c>
      <c r="G92" s="202"/>
      <c r="H92" s="204" t="s">
        <v>24</v>
      </c>
      <c r="I92" s="20" t="s">
        <v>21</v>
      </c>
      <c r="J92" s="205"/>
      <c r="K92" s="7" t="s">
        <v>10</v>
      </c>
    </row>
    <row r="93" spans="2:13" ht="15.75" thickBot="1">
      <c r="B93" s="200">
        <v>0.66666666666666663</v>
      </c>
      <c r="C93" s="215" t="s">
        <v>26</v>
      </c>
      <c r="D93" s="4" t="s">
        <v>7</v>
      </c>
      <c r="E93" s="201"/>
      <c r="F93" s="12" t="s">
        <v>14</v>
      </c>
      <c r="G93" s="202"/>
      <c r="H93" s="215" t="s">
        <v>27</v>
      </c>
      <c r="I93" s="7" t="s">
        <v>10</v>
      </c>
      <c r="J93" s="201"/>
      <c r="K93" s="9" t="s">
        <v>12</v>
      </c>
    </row>
    <row r="94" spans="2:13" ht="15.75" thickBot="1">
      <c r="B94" s="203">
        <v>0.6875</v>
      </c>
      <c r="C94" s="204" t="s">
        <v>29</v>
      </c>
      <c r="D94" s="19" t="s">
        <v>20</v>
      </c>
      <c r="E94" s="205"/>
      <c r="F94" s="20" t="s">
        <v>21</v>
      </c>
      <c r="G94" s="202"/>
      <c r="H94" s="204" t="s">
        <v>30</v>
      </c>
      <c r="I94" s="15" t="s">
        <v>17</v>
      </c>
      <c r="J94" s="205"/>
      <c r="K94" s="17" t="s">
        <v>18</v>
      </c>
    </row>
    <row r="95" spans="2:13" ht="15.75" thickBot="1">
      <c r="B95" s="200">
        <v>0.70833333333333337</v>
      </c>
      <c r="C95" s="215" t="s">
        <v>32</v>
      </c>
      <c r="D95" s="4" t="s">
        <v>7</v>
      </c>
      <c r="E95" s="201"/>
      <c r="F95" s="7" t="s">
        <v>10</v>
      </c>
      <c r="G95" s="202"/>
      <c r="H95" s="215" t="s">
        <v>33</v>
      </c>
      <c r="I95" s="17" t="s">
        <v>18</v>
      </c>
      <c r="J95" s="201"/>
      <c r="K95" s="12" t="s">
        <v>14</v>
      </c>
    </row>
    <row r="96" spans="2:13" ht="15.75" thickBot="1">
      <c r="B96" s="203">
        <v>0.72916666666666663</v>
      </c>
      <c r="C96" s="204" t="s">
        <v>35</v>
      </c>
      <c r="D96" s="20" t="s">
        <v>21</v>
      </c>
      <c r="E96" s="205"/>
      <c r="F96" s="15" t="s">
        <v>17</v>
      </c>
      <c r="G96" s="202"/>
      <c r="H96" s="204" t="s">
        <v>36</v>
      </c>
      <c r="I96" s="9" t="s">
        <v>12</v>
      </c>
      <c r="J96" s="205"/>
      <c r="K96" s="19" t="s">
        <v>20</v>
      </c>
      <c r="M96" s="233"/>
    </row>
    <row r="97" spans="2:12" ht="15.75" thickBot="1">
      <c r="B97" s="200">
        <v>0.75</v>
      </c>
      <c r="C97" s="215" t="s">
        <v>39</v>
      </c>
      <c r="D97" s="17" t="s">
        <v>18</v>
      </c>
      <c r="E97" s="201"/>
      <c r="F97" s="4" t="s">
        <v>7</v>
      </c>
      <c r="G97" s="202"/>
      <c r="H97" s="215" t="s">
        <v>40</v>
      </c>
      <c r="I97" s="19" t="s">
        <v>20</v>
      </c>
      <c r="J97" s="201"/>
      <c r="K97" s="7" t="s">
        <v>10</v>
      </c>
    </row>
    <row r="98" spans="2:12" ht="15.75" thickBot="1">
      <c r="B98" s="203">
        <v>0.77083333333333337</v>
      </c>
      <c r="C98" s="204" t="s">
        <v>41</v>
      </c>
      <c r="D98" s="15" t="s">
        <v>17</v>
      </c>
      <c r="E98" s="205"/>
      <c r="F98" s="9" t="s">
        <v>12</v>
      </c>
      <c r="G98" s="202"/>
      <c r="H98" s="204" t="s">
        <v>42</v>
      </c>
      <c r="I98" s="12" t="s">
        <v>14</v>
      </c>
      <c r="J98" s="205"/>
      <c r="K98" s="20" t="s">
        <v>21</v>
      </c>
      <c r="L98" s="227"/>
    </row>
    <row r="99" spans="2:12" ht="15.75" thickBot="1">
      <c r="B99" s="218">
        <v>0.79166666666666663</v>
      </c>
      <c r="C99" s="219" t="s">
        <v>43</v>
      </c>
      <c r="D99" s="20" t="s">
        <v>21</v>
      </c>
      <c r="E99" s="228"/>
      <c r="F99" s="17" t="s">
        <v>18</v>
      </c>
      <c r="G99" s="220"/>
      <c r="H99" s="221" t="s">
        <v>44</v>
      </c>
      <c r="I99" s="4" t="s">
        <v>7</v>
      </c>
      <c r="J99" s="228"/>
      <c r="K99" s="19" t="s">
        <v>20</v>
      </c>
      <c r="L99" s="226"/>
    </row>
    <row r="100" spans="2:12" ht="14.25" customHeight="1" thickBot="1">
      <c r="B100" s="222">
        <v>0.8125</v>
      </c>
      <c r="C100" s="223" t="s">
        <v>45</v>
      </c>
      <c r="D100" s="9" t="s">
        <v>12</v>
      </c>
      <c r="E100" s="224"/>
      <c r="F100" s="12" t="s">
        <v>14</v>
      </c>
      <c r="G100" s="220"/>
      <c r="H100" s="225" t="s">
        <v>46</v>
      </c>
      <c r="I100" s="7" t="s">
        <v>10</v>
      </c>
      <c r="J100" s="224"/>
      <c r="K100" s="15" t="s">
        <v>17</v>
      </c>
    </row>
    <row r="101" spans="2:12" ht="15.75" thickBot="1">
      <c r="B101" s="218">
        <v>0.83333333333333337</v>
      </c>
      <c r="C101" s="219" t="s">
        <v>47</v>
      </c>
      <c r="D101" s="15" t="s">
        <v>17</v>
      </c>
      <c r="E101" s="228"/>
      <c r="F101" s="19" t="s">
        <v>20</v>
      </c>
      <c r="G101" s="220"/>
      <c r="H101" s="219" t="s">
        <v>48</v>
      </c>
      <c r="I101" s="20" t="s">
        <v>21</v>
      </c>
      <c r="J101" s="228"/>
      <c r="K101" s="4" t="s">
        <v>7</v>
      </c>
    </row>
    <row r="102" spans="2:12" ht="15.75" thickBot="1">
      <c r="B102" s="222">
        <v>0.85416666666666663</v>
      </c>
      <c r="C102" s="223" t="s">
        <v>49</v>
      </c>
      <c r="D102" s="12" t="s">
        <v>14</v>
      </c>
      <c r="E102" s="224"/>
      <c r="F102" s="7" t="s">
        <v>10</v>
      </c>
      <c r="G102" s="220"/>
      <c r="H102" s="223" t="s">
        <v>50</v>
      </c>
      <c r="I102" s="17" t="s">
        <v>18</v>
      </c>
      <c r="J102" s="224"/>
      <c r="K102" s="9" t="s">
        <v>12</v>
      </c>
    </row>
    <row r="103" spans="2:12" ht="15.75" thickBot="1">
      <c r="B103" s="230">
        <v>0.875</v>
      </c>
      <c r="C103" s="219" t="s">
        <v>51</v>
      </c>
      <c r="D103" s="9" t="s">
        <v>12</v>
      </c>
      <c r="E103" s="228"/>
      <c r="F103" s="20" t="s">
        <v>21</v>
      </c>
      <c r="G103" s="220"/>
      <c r="H103" s="219" t="s">
        <v>52</v>
      </c>
      <c r="I103" s="4" t="s">
        <v>7</v>
      </c>
      <c r="J103" s="228"/>
      <c r="K103" s="15" t="s">
        <v>17</v>
      </c>
      <c r="L103" s="232" t="s">
        <v>235</v>
      </c>
    </row>
    <row r="104" spans="2:12" ht="16.5" thickTop="1" thickBot="1">
      <c r="B104" s="231">
        <v>0.89583333333333337</v>
      </c>
      <c r="C104" s="206" t="s">
        <v>233</v>
      </c>
      <c r="D104" s="216"/>
      <c r="E104" s="216"/>
      <c r="F104" s="217"/>
      <c r="G104" s="207"/>
      <c r="H104" s="206" t="s">
        <v>236</v>
      </c>
      <c r="I104" s="216"/>
      <c r="J104" s="216"/>
      <c r="K104" s="217"/>
    </row>
    <row r="105" spans="2:12" ht="15.75" thickBot="1">
      <c r="B105" s="203">
        <v>0.91666666666666663</v>
      </c>
      <c r="C105" s="208" t="s">
        <v>234</v>
      </c>
      <c r="D105" s="209"/>
      <c r="E105" s="209"/>
      <c r="F105" s="210"/>
      <c r="G105" s="211"/>
      <c r="H105" s="208" t="s">
        <v>237</v>
      </c>
      <c r="I105" s="212"/>
      <c r="J105" s="212"/>
      <c r="K105" s="213"/>
    </row>
    <row r="117" spans="2:11" ht="26.25" customHeight="1">
      <c r="D117" s="29"/>
      <c r="E117" s="27"/>
    </row>
    <row r="118" spans="2:11" ht="15.75">
      <c r="B118" s="23" t="s">
        <v>53</v>
      </c>
      <c r="D118" s="236" t="s">
        <v>54</v>
      </c>
      <c r="E118" s="234" t="s">
        <v>55</v>
      </c>
    </row>
    <row r="119" spans="2:11">
      <c r="D119" s="236"/>
      <c r="E119" s="234" t="s">
        <v>56</v>
      </c>
    </row>
    <row r="120" spans="2:11" ht="15.75" thickBot="1">
      <c r="D120" s="237" t="s">
        <v>57</v>
      </c>
      <c r="E120" s="235" t="s">
        <v>58</v>
      </c>
      <c r="F120" s="31" t="s">
        <v>83</v>
      </c>
      <c r="G120" s="32"/>
      <c r="H120" s="32"/>
      <c r="J120" s="33" t="s">
        <v>85</v>
      </c>
    </row>
    <row r="121" spans="2:11" ht="15.75" thickBot="1">
      <c r="D121" s="30" t="s">
        <v>59</v>
      </c>
      <c r="E121" s="27" t="s">
        <v>60</v>
      </c>
      <c r="J121" s="4" t="s">
        <v>7</v>
      </c>
      <c r="K121" s="26" t="s">
        <v>8</v>
      </c>
    </row>
    <row r="122" spans="2:11" ht="15.75" thickBot="1">
      <c r="D122" s="30"/>
      <c r="E122" s="27" t="s">
        <v>61</v>
      </c>
      <c r="J122" s="9" t="s">
        <v>12</v>
      </c>
      <c r="K122" s="26" t="s">
        <v>15</v>
      </c>
    </row>
    <row r="123" spans="2:11" ht="15.75" thickBot="1">
      <c r="D123" s="30" t="s">
        <v>62</v>
      </c>
      <c r="E123" s="27" t="s">
        <v>63</v>
      </c>
      <c r="J123" s="15" t="s">
        <v>17</v>
      </c>
      <c r="K123" s="26" t="s">
        <v>22</v>
      </c>
    </row>
    <row r="124" spans="2:11" ht="15.75" thickBot="1">
      <c r="D124" s="30"/>
      <c r="E124" s="27" t="s">
        <v>64</v>
      </c>
      <c r="J124" s="20" t="s">
        <v>21</v>
      </c>
      <c r="K124" s="26" t="s">
        <v>25</v>
      </c>
    </row>
    <row r="125" spans="2:11" ht="15.75" thickBot="1">
      <c r="D125" s="30" t="s">
        <v>65</v>
      </c>
      <c r="E125" s="27" t="s">
        <v>66</v>
      </c>
      <c r="J125" s="19" t="s">
        <v>20</v>
      </c>
      <c r="K125" s="26" t="s">
        <v>28</v>
      </c>
    </row>
    <row r="126" spans="2:11" ht="15.75" thickBot="1">
      <c r="D126" s="30"/>
      <c r="E126" s="27" t="s">
        <v>67</v>
      </c>
      <c r="F126" t="s">
        <v>68</v>
      </c>
      <c r="J126" s="17" t="s">
        <v>18</v>
      </c>
      <c r="K126" s="26" t="s">
        <v>31</v>
      </c>
    </row>
    <row r="127" spans="2:11" ht="15.75" thickBot="1">
      <c r="D127" s="30" t="s">
        <v>69</v>
      </c>
      <c r="E127" s="27" t="s">
        <v>70</v>
      </c>
      <c r="J127" s="7" t="s">
        <v>10</v>
      </c>
      <c r="K127" s="26" t="s">
        <v>34</v>
      </c>
    </row>
    <row r="128" spans="2:11" ht="15.75" thickBot="1">
      <c r="D128" s="30"/>
      <c r="E128" s="27" t="s">
        <v>71</v>
      </c>
      <c r="J128" s="12" t="s">
        <v>14</v>
      </c>
      <c r="K128" s="26" t="s">
        <v>37</v>
      </c>
    </row>
    <row r="129" spans="2:7">
      <c r="D129" s="30" t="s">
        <v>72</v>
      </c>
      <c r="E129" s="27" t="s">
        <v>73</v>
      </c>
    </row>
    <row r="130" spans="2:7">
      <c r="D130" s="30"/>
      <c r="E130" s="27" t="s">
        <v>74</v>
      </c>
    </row>
    <row r="131" spans="2:7">
      <c r="D131" s="30" t="s">
        <v>75</v>
      </c>
      <c r="E131" s="27" t="s">
        <v>76</v>
      </c>
    </row>
    <row r="132" spans="2:7">
      <c r="D132" s="30"/>
      <c r="E132" s="27" t="s">
        <v>77</v>
      </c>
    </row>
    <row r="133" spans="2:7">
      <c r="D133" s="30" t="s">
        <v>78</v>
      </c>
      <c r="E133" s="27" t="s">
        <v>79</v>
      </c>
    </row>
    <row r="134" spans="2:7">
      <c r="D134" s="30"/>
      <c r="E134" s="27" t="s">
        <v>80</v>
      </c>
    </row>
    <row r="135" spans="2:7">
      <c r="D135" s="30" t="s">
        <v>81</v>
      </c>
      <c r="E135" s="28" t="s">
        <v>84</v>
      </c>
    </row>
    <row r="136" spans="2:7">
      <c r="D136" s="25"/>
      <c r="E136" s="24"/>
    </row>
    <row r="137" spans="2:7" ht="17.25" customHeight="1">
      <c r="B137" s="39" t="s">
        <v>89</v>
      </c>
      <c r="C137" s="34" t="s">
        <v>91</v>
      </c>
      <c r="D137" s="35"/>
      <c r="E137" s="36"/>
      <c r="F137" s="34"/>
      <c r="G137" s="34"/>
    </row>
    <row r="138" spans="2:7">
      <c r="C138" s="34" t="s">
        <v>93</v>
      </c>
      <c r="D138" s="37"/>
      <c r="E138" s="36"/>
      <c r="F138" s="34"/>
      <c r="G138" s="34"/>
    </row>
    <row r="139" spans="2:7">
      <c r="C139" s="34" t="s">
        <v>92</v>
      </c>
      <c r="D139" s="34"/>
      <c r="E139" s="34"/>
      <c r="F139" s="34"/>
      <c r="G139" s="34"/>
    </row>
    <row r="140" spans="2:7">
      <c r="C140" s="34" t="s">
        <v>94</v>
      </c>
      <c r="D140" s="38"/>
      <c r="E140" s="36"/>
      <c r="F140" s="34"/>
      <c r="G140" s="34"/>
    </row>
    <row r="141" spans="2:7">
      <c r="C141" s="34" t="s">
        <v>90</v>
      </c>
      <c r="D141" s="34"/>
      <c r="E141" s="34"/>
      <c r="F141" s="34"/>
      <c r="G141" s="34"/>
    </row>
  </sheetData>
  <mergeCells count="19">
    <mergeCell ref="B88:K88"/>
    <mergeCell ref="C104:F104"/>
    <mergeCell ref="H104:K104"/>
    <mergeCell ref="C105:F105"/>
    <mergeCell ref="H105:K105"/>
    <mergeCell ref="B89:C89"/>
    <mergeCell ref="B59:K59"/>
    <mergeCell ref="B60:C60"/>
    <mergeCell ref="B70:K70"/>
    <mergeCell ref="B71:C71"/>
    <mergeCell ref="B30:K30"/>
    <mergeCell ref="B31:C31"/>
    <mergeCell ref="B41:K41"/>
    <mergeCell ref="B42:C42"/>
    <mergeCell ref="B2:K2"/>
    <mergeCell ref="B3:K3"/>
    <mergeCell ref="B4:C4"/>
    <mergeCell ref="B14:K14"/>
    <mergeCell ref="B15:C15"/>
  </mergeCells>
  <printOptions horizontalCentered="1" verticalCentered="1"/>
  <pageMargins left="0.70866141732283472" right="0.70866141732283472" top="0.78740157480314965" bottom="0.78740157480314965" header="0.31496062992125984" footer="0.31496062992125984"/>
  <pageSetup paperSize="9" orientation="landscape" verticalDpi="300" r:id="rId1"/>
  <headerFooter>
    <oddHeader>&amp;C&amp;"-,Tučné"&amp;28JBL - 18. ročník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U48"/>
  <sheetViews>
    <sheetView workbookViewId="0">
      <pane xSplit="12" ySplit="1" topLeftCell="M22" activePane="bottomRight" state="frozen"/>
      <selection pane="topRight" activeCell="M1" sqref="M1"/>
      <selection pane="bottomLeft" activeCell="A2" sqref="A2"/>
      <selection pane="bottomRight" activeCell="A48" sqref="A46:AT48"/>
    </sheetView>
  </sheetViews>
  <sheetFormatPr defaultRowHeight="12.75"/>
  <cols>
    <col min="1" max="1" width="4.5703125" style="139" customWidth="1"/>
    <col min="2" max="2" width="12.5703125" style="93" customWidth="1"/>
    <col min="3" max="3" width="8.42578125" style="93" customWidth="1"/>
    <col min="4" max="41" width="3.7109375" style="93" customWidth="1"/>
    <col min="42" max="42" width="4.42578125" style="93" customWidth="1"/>
    <col min="43" max="43" width="7.7109375" style="93" customWidth="1"/>
    <col min="44" max="44" width="9.140625" style="93"/>
    <col min="45" max="45" width="6.42578125" style="93" customWidth="1"/>
    <col min="46" max="46" width="6.5703125" style="93" customWidth="1"/>
    <col min="47" max="16384" width="9.140625" style="93"/>
  </cols>
  <sheetData>
    <row r="1" spans="1:46" ht="15.75" customHeight="1">
      <c r="A1" s="171" t="s">
        <v>95</v>
      </c>
      <c r="B1" s="173" t="s">
        <v>117</v>
      </c>
      <c r="C1" s="175" t="s">
        <v>118</v>
      </c>
      <c r="D1" s="177" t="s">
        <v>154</v>
      </c>
      <c r="E1" s="178"/>
      <c r="F1" s="178"/>
      <c r="G1" s="178"/>
      <c r="H1" s="178"/>
      <c r="I1" s="178"/>
      <c r="J1" s="178"/>
      <c r="K1" s="178"/>
      <c r="L1" s="178"/>
      <c r="M1" s="178"/>
      <c r="N1" s="178"/>
      <c r="O1" s="178"/>
      <c r="P1" s="178"/>
      <c r="Q1" s="178"/>
      <c r="R1" s="178"/>
      <c r="S1" s="178"/>
      <c r="T1" s="178"/>
      <c r="U1" s="178"/>
      <c r="V1" s="178"/>
      <c r="W1" s="178"/>
      <c r="X1" s="178"/>
      <c r="Y1" s="178"/>
      <c r="Z1" s="178"/>
      <c r="AA1" s="178"/>
      <c r="AB1" s="178"/>
      <c r="AC1" s="178"/>
      <c r="AD1" s="178"/>
      <c r="AE1" s="178"/>
      <c r="AF1" s="178"/>
      <c r="AG1" s="178"/>
      <c r="AH1" s="178"/>
      <c r="AI1" s="178"/>
      <c r="AJ1" s="178"/>
      <c r="AK1" s="178"/>
      <c r="AL1" s="178"/>
      <c r="AM1" s="178"/>
      <c r="AN1" s="178"/>
      <c r="AO1" s="178"/>
      <c r="AP1" s="178"/>
      <c r="AQ1" s="178"/>
      <c r="AR1" s="178"/>
      <c r="AS1" s="178"/>
      <c r="AT1" s="179"/>
    </row>
    <row r="2" spans="1:46" ht="18" customHeight="1" thickBot="1">
      <c r="A2" s="172"/>
      <c r="B2" s="174"/>
      <c r="C2" s="176"/>
      <c r="D2" s="94">
        <v>1</v>
      </c>
      <c r="E2" s="94">
        <v>2</v>
      </c>
      <c r="F2" s="94">
        <v>3</v>
      </c>
      <c r="G2" s="94">
        <v>4</v>
      </c>
      <c r="H2" s="94">
        <v>5</v>
      </c>
      <c r="I2" s="94">
        <v>6</v>
      </c>
      <c r="J2" s="95">
        <v>7</v>
      </c>
      <c r="K2" s="96">
        <v>8</v>
      </c>
      <c r="L2" s="94">
        <v>9</v>
      </c>
      <c r="M2" s="94">
        <v>10</v>
      </c>
      <c r="N2" s="94">
        <v>11</v>
      </c>
      <c r="O2" s="94">
        <v>12</v>
      </c>
      <c r="P2" s="94">
        <v>13</v>
      </c>
      <c r="Q2" s="95">
        <v>14</v>
      </c>
      <c r="R2" s="96">
        <v>15</v>
      </c>
      <c r="S2" s="94">
        <v>16</v>
      </c>
      <c r="T2" s="94">
        <v>17</v>
      </c>
      <c r="U2" s="94">
        <v>18</v>
      </c>
      <c r="V2" s="94">
        <v>19</v>
      </c>
      <c r="W2" s="97">
        <v>20</v>
      </c>
      <c r="X2" s="95">
        <v>21</v>
      </c>
      <c r="Y2" s="98">
        <v>22</v>
      </c>
      <c r="Z2" s="97">
        <v>23</v>
      </c>
      <c r="AA2" s="97">
        <v>24</v>
      </c>
      <c r="AB2" s="97">
        <v>25</v>
      </c>
      <c r="AC2" s="97">
        <v>26</v>
      </c>
      <c r="AD2" s="97">
        <v>27</v>
      </c>
      <c r="AE2" s="95">
        <v>28</v>
      </c>
      <c r="AF2" s="98">
        <v>29</v>
      </c>
      <c r="AG2" s="97">
        <v>30</v>
      </c>
      <c r="AH2" s="97">
        <v>31</v>
      </c>
      <c r="AI2" s="97">
        <v>32</v>
      </c>
      <c r="AJ2" s="97">
        <v>33</v>
      </c>
      <c r="AK2" s="97">
        <v>34</v>
      </c>
      <c r="AL2" s="95">
        <v>35</v>
      </c>
      <c r="AM2" s="96"/>
      <c r="AN2" s="94"/>
      <c r="AO2" s="97"/>
      <c r="AP2" s="99" t="s">
        <v>119</v>
      </c>
      <c r="AQ2" s="100" t="s">
        <v>120</v>
      </c>
      <c r="AR2" s="101" t="s">
        <v>99</v>
      </c>
      <c r="AS2" s="102" t="s">
        <v>121</v>
      </c>
      <c r="AT2" s="103" t="s">
        <v>122</v>
      </c>
    </row>
    <row r="3" spans="1:46" ht="15" thickTop="1">
      <c r="A3" s="104">
        <v>1</v>
      </c>
      <c r="B3" s="105" t="s">
        <v>232</v>
      </c>
      <c r="C3" s="123" t="s">
        <v>7</v>
      </c>
      <c r="D3" s="107"/>
      <c r="E3" s="107"/>
      <c r="F3" s="107"/>
      <c r="G3" s="107"/>
      <c r="H3" s="107"/>
      <c r="I3" s="107"/>
      <c r="J3" s="109"/>
      <c r="K3" s="110">
        <v>113</v>
      </c>
      <c r="L3" s="107">
        <v>162</v>
      </c>
      <c r="M3" s="107">
        <v>159</v>
      </c>
      <c r="N3" s="107">
        <v>180</v>
      </c>
      <c r="O3" s="107">
        <v>148</v>
      </c>
      <c r="P3" s="107">
        <v>150</v>
      </c>
      <c r="Q3" s="109">
        <v>180</v>
      </c>
      <c r="R3" s="110"/>
      <c r="S3" s="107"/>
      <c r="T3" s="107"/>
      <c r="U3" s="107"/>
      <c r="V3" s="111"/>
      <c r="W3" s="111"/>
      <c r="X3" s="112"/>
      <c r="Y3" s="113"/>
      <c r="Z3" s="111"/>
      <c r="AA3" s="111"/>
      <c r="AB3" s="111"/>
      <c r="AC3" s="111"/>
      <c r="AD3" s="111"/>
      <c r="AE3" s="112"/>
      <c r="AF3" s="113"/>
      <c r="AG3" s="111"/>
      <c r="AH3" s="111"/>
      <c r="AI3" s="111"/>
      <c r="AJ3" s="111"/>
      <c r="AK3" s="111"/>
      <c r="AL3" s="112"/>
      <c r="AM3" s="113"/>
      <c r="AN3" s="113"/>
      <c r="AO3" s="111"/>
      <c r="AP3" s="140">
        <f>COUNTA(D3:AO3)</f>
        <v>7</v>
      </c>
      <c r="AQ3" s="111">
        <f>SUM(D3:AO3)</f>
        <v>1092</v>
      </c>
      <c r="AR3" s="114">
        <f>AQ3/AP3</f>
        <v>156</v>
      </c>
      <c r="AS3" s="113">
        <f>MAX(D3:AO3)</f>
        <v>180</v>
      </c>
      <c r="AT3" s="116">
        <f>MIN(D3:AO3)</f>
        <v>113</v>
      </c>
    </row>
    <row r="4" spans="1:46" ht="14.25">
      <c r="A4" s="117">
        <v>2</v>
      </c>
      <c r="B4" s="105" t="s">
        <v>123</v>
      </c>
      <c r="C4" s="123" t="s">
        <v>7</v>
      </c>
      <c r="D4" s="107">
        <v>164</v>
      </c>
      <c r="E4" s="107">
        <v>122</v>
      </c>
      <c r="F4" s="107">
        <v>149</v>
      </c>
      <c r="G4" s="107">
        <v>156</v>
      </c>
      <c r="H4" s="108"/>
      <c r="I4" s="107"/>
      <c r="J4" s="109">
        <v>212</v>
      </c>
      <c r="K4" s="110">
        <v>137</v>
      </c>
      <c r="L4" s="107">
        <v>166</v>
      </c>
      <c r="M4" s="107">
        <v>161</v>
      </c>
      <c r="N4" s="107">
        <v>138</v>
      </c>
      <c r="O4" s="107">
        <v>111</v>
      </c>
      <c r="P4" s="107"/>
      <c r="Q4" s="109"/>
      <c r="R4" s="110"/>
      <c r="S4" s="107"/>
      <c r="T4" s="107"/>
      <c r="U4" s="107"/>
      <c r="V4" s="111"/>
      <c r="W4" s="111"/>
      <c r="X4" s="112"/>
      <c r="Y4" s="113"/>
      <c r="Z4" s="111"/>
      <c r="AA4" s="111"/>
      <c r="AB4" s="111"/>
      <c r="AC4" s="111"/>
      <c r="AD4" s="111"/>
      <c r="AE4" s="112"/>
      <c r="AF4" s="113"/>
      <c r="AG4" s="111"/>
      <c r="AH4" s="111"/>
      <c r="AI4" s="111"/>
      <c r="AJ4" s="111"/>
      <c r="AK4" s="111"/>
      <c r="AL4" s="112"/>
      <c r="AM4" s="113"/>
      <c r="AN4" s="113"/>
      <c r="AO4" s="111"/>
      <c r="AP4" s="140">
        <f>COUNTA(D4:AO4)</f>
        <v>10</v>
      </c>
      <c r="AQ4" s="111">
        <f>SUM(D4:AO4)</f>
        <v>1516</v>
      </c>
      <c r="AR4" s="114">
        <f>AQ4/AP4</f>
        <v>151.6</v>
      </c>
      <c r="AS4" s="115">
        <f>MAX(D4:AO4)</f>
        <v>212</v>
      </c>
      <c r="AT4" s="116">
        <f>MIN(D4:AO4)</f>
        <v>111</v>
      </c>
    </row>
    <row r="5" spans="1:46" ht="14.25">
      <c r="A5" s="117">
        <v>3</v>
      </c>
      <c r="B5" s="120" t="s">
        <v>125</v>
      </c>
      <c r="C5" s="123" t="s">
        <v>20</v>
      </c>
      <c r="D5" s="107">
        <v>183</v>
      </c>
      <c r="E5" s="107">
        <v>199</v>
      </c>
      <c r="F5" s="107">
        <v>143</v>
      </c>
      <c r="G5" s="107">
        <v>138</v>
      </c>
      <c r="H5" s="107">
        <v>170</v>
      </c>
      <c r="I5" s="107"/>
      <c r="J5" s="109">
        <v>128</v>
      </c>
      <c r="K5" s="110">
        <v>151</v>
      </c>
      <c r="L5" s="107">
        <v>158</v>
      </c>
      <c r="M5" s="107">
        <v>133</v>
      </c>
      <c r="N5" s="107"/>
      <c r="O5" s="107">
        <v>154</v>
      </c>
      <c r="P5" s="107"/>
      <c r="Q5" s="109">
        <v>105</v>
      </c>
      <c r="R5" s="110"/>
      <c r="S5" s="107"/>
      <c r="T5" s="107"/>
      <c r="U5" s="107"/>
      <c r="V5" s="111"/>
      <c r="W5" s="111"/>
      <c r="X5" s="112"/>
      <c r="Y5" s="113"/>
      <c r="Z5" s="111"/>
      <c r="AA5" s="111"/>
      <c r="AB5" s="111"/>
      <c r="AC5" s="111"/>
      <c r="AD5" s="111"/>
      <c r="AE5" s="112"/>
      <c r="AF5" s="113"/>
      <c r="AG5" s="111"/>
      <c r="AH5" s="111"/>
      <c r="AI5" s="111"/>
      <c r="AJ5" s="111"/>
      <c r="AK5" s="111"/>
      <c r="AL5" s="112"/>
      <c r="AM5" s="113"/>
      <c r="AN5" s="113"/>
      <c r="AO5" s="111"/>
      <c r="AP5" s="140">
        <f>COUNTA(D5:AO5)</f>
        <v>11</v>
      </c>
      <c r="AQ5" s="111">
        <f>SUM(D5:AO5)</f>
        <v>1662</v>
      </c>
      <c r="AR5" s="114">
        <f>AQ5/AP5</f>
        <v>151.09090909090909</v>
      </c>
      <c r="AS5" s="115">
        <f>MAX(D5:AO5)</f>
        <v>199</v>
      </c>
      <c r="AT5" s="116">
        <f>MIN(D5:AO5)</f>
        <v>105</v>
      </c>
    </row>
    <row r="6" spans="1:46" ht="14.25">
      <c r="A6" s="117">
        <v>4</v>
      </c>
      <c r="B6" s="119" t="s">
        <v>124</v>
      </c>
      <c r="C6" s="123" t="s">
        <v>12</v>
      </c>
      <c r="D6" s="107">
        <v>144</v>
      </c>
      <c r="E6" s="107">
        <v>122</v>
      </c>
      <c r="F6" s="107">
        <v>161</v>
      </c>
      <c r="G6" s="107">
        <v>154</v>
      </c>
      <c r="H6" s="107">
        <v>149</v>
      </c>
      <c r="I6" s="107">
        <v>125</v>
      </c>
      <c r="J6" s="109">
        <v>127</v>
      </c>
      <c r="K6" s="110">
        <v>149</v>
      </c>
      <c r="L6" s="107">
        <v>161</v>
      </c>
      <c r="M6" s="107">
        <v>152</v>
      </c>
      <c r="N6" s="107"/>
      <c r="O6" s="107">
        <v>155</v>
      </c>
      <c r="P6" s="107">
        <v>190</v>
      </c>
      <c r="Q6" s="109">
        <v>158</v>
      </c>
      <c r="R6" s="110"/>
      <c r="S6" s="107"/>
      <c r="T6" s="107"/>
      <c r="U6" s="107"/>
      <c r="V6" s="111"/>
      <c r="W6" s="111"/>
      <c r="X6" s="112"/>
      <c r="Y6" s="113"/>
      <c r="Z6" s="111"/>
      <c r="AA6" s="111"/>
      <c r="AB6" s="111"/>
      <c r="AC6" s="111"/>
      <c r="AD6" s="111"/>
      <c r="AE6" s="112"/>
      <c r="AF6" s="113"/>
      <c r="AG6" s="111"/>
      <c r="AH6" s="111"/>
      <c r="AI6" s="111"/>
      <c r="AJ6" s="111"/>
      <c r="AK6" s="111"/>
      <c r="AL6" s="112"/>
      <c r="AM6" s="113"/>
      <c r="AN6" s="113"/>
      <c r="AO6" s="111"/>
      <c r="AP6" s="140">
        <f>COUNTA(D6:AO6)</f>
        <v>13</v>
      </c>
      <c r="AQ6" s="111">
        <f>SUM(D6:AO6)</f>
        <v>1947</v>
      </c>
      <c r="AR6" s="114">
        <f>AQ6/AP6</f>
        <v>149.76923076923077</v>
      </c>
      <c r="AS6" s="113">
        <f>MAX(D6:AO6)</f>
        <v>190</v>
      </c>
      <c r="AT6" s="116">
        <f>MIN(D6:AO6)</f>
        <v>122</v>
      </c>
    </row>
    <row r="7" spans="1:46" ht="14.25">
      <c r="A7" s="117">
        <v>5</v>
      </c>
      <c r="B7" s="105" t="s">
        <v>128</v>
      </c>
      <c r="C7" s="123" t="s">
        <v>7</v>
      </c>
      <c r="D7" s="107">
        <v>166</v>
      </c>
      <c r="E7" s="107">
        <v>159</v>
      </c>
      <c r="F7" s="107">
        <v>143</v>
      </c>
      <c r="G7" s="107">
        <v>151</v>
      </c>
      <c r="H7" s="107">
        <v>141</v>
      </c>
      <c r="I7" s="107">
        <v>129</v>
      </c>
      <c r="J7" s="109">
        <v>187</v>
      </c>
      <c r="K7" s="110"/>
      <c r="L7" s="107"/>
      <c r="M7" s="107"/>
      <c r="N7" s="107"/>
      <c r="O7" s="107"/>
      <c r="P7" s="107">
        <v>126</v>
      </c>
      <c r="Q7" s="109">
        <v>128</v>
      </c>
      <c r="R7" s="110"/>
      <c r="S7" s="107"/>
      <c r="T7" s="189"/>
      <c r="U7" s="107"/>
      <c r="V7" s="190"/>
      <c r="W7" s="190"/>
      <c r="X7" s="191"/>
      <c r="Y7" s="192"/>
      <c r="Z7" s="190"/>
      <c r="AA7" s="193"/>
      <c r="AB7" s="111"/>
      <c r="AC7" s="193"/>
      <c r="AD7" s="193"/>
      <c r="AE7" s="194"/>
      <c r="AF7" s="195"/>
      <c r="AG7" s="193"/>
      <c r="AH7" s="193"/>
      <c r="AI7" s="193"/>
      <c r="AJ7" s="193"/>
      <c r="AK7" s="193"/>
      <c r="AL7" s="194"/>
      <c r="AM7" s="195"/>
      <c r="AN7" s="195"/>
      <c r="AO7" s="190"/>
      <c r="AP7" s="140">
        <f>COUNTA(D7:AO7)</f>
        <v>9</v>
      </c>
      <c r="AQ7" s="111">
        <f>SUM(D7:AO7)</f>
        <v>1330</v>
      </c>
      <c r="AR7" s="114">
        <f>AQ7/AP7</f>
        <v>147.77777777777777</v>
      </c>
      <c r="AS7" s="113">
        <f>MAX(D7:AO7)</f>
        <v>187</v>
      </c>
      <c r="AT7" s="116">
        <f>MIN(D7:AO7)</f>
        <v>126</v>
      </c>
    </row>
    <row r="8" spans="1:46" ht="14.25">
      <c r="A8" s="117">
        <v>6</v>
      </c>
      <c r="B8" s="105" t="s">
        <v>126</v>
      </c>
      <c r="C8" s="130" t="s">
        <v>12</v>
      </c>
      <c r="D8" s="107">
        <v>144</v>
      </c>
      <c r="E8" s="107">
        <v>158</v>
      </c>
      <c r="F8" s="107">
        <v>115</v>
      </c>
      <c r="G8" s="107">
        <v>129</v>
      </c>
      <c r="H8" s="107">
        <v>178</v>
      </c>
      <c r="I8" s="107">
        <v>151</v>
      </c>
      <c r="J8" s="109">
        <v>156</v>
      </c>
      <c r="K8" s="110">
        <v>149</v>
      </c>
      <c r="L8" s="107">
        <v>143</v>
      </c>
      <c r="M8" s="107">
        <v>157</v>
      </c>
      <c r="N8" s="107">
        <v>109</v>
      </c>
      <c r="O8" s="107">
        <v>146</v>
      </c>
      <c r="P8" s="107">
        <v>162</v>
      </c>
      <c r="Q8" s="109">
        <v>135</v>
      </c>
      <c r="R8" s="110"/>
      <c r="S8" s="107"/>
      <c r="T8" s="107"/>
      <c r="U8" s="107"/>
      <c r="V8" s="111"/>
      <c r="W8" s="111"/>
      <c r="X8" s="112"/>
      <c r="Y8" s="113"/>
      <c r="Z8" s="111"/>
      <c r="AA8" s="111"/>
      <c r="AB8" s="118"/>
      <c r="AC8" s="111"/>
      <c r="AD8" s="111"/>
      <c r="AE8" s="112"/>
      <c r="AF8" s="113"/>
      <c r="AG8" s="111"/>
      <c r="AH8" s="111"/>
      <c r="AI8" s="111"/>
      <c r="AJ8" s="111"/>
      <c r="AK8" s="111"/>
      <c r="AL8" s="112"/>
      <c r="AM8" s="113"/>
      <c r="AN8" s="113"/>
      <c r="AO8" s="111"/>
      <c r="AP8" s="140">
        <f>COUNTA(D8:AO8)</f>
        <v>14</v>
      </c>
      <c r="AQ8" s="111">
        <f>SUM(D8:AO8)</f>
        <v>2032</v>
      </c>
      <c r="AR8" s="114">
        <f>AQ8/AP8</f>
        <v>145.14285714285714</v>
      </c>
      <c r="AS8" s="113">
        <f>MAX(D8:AO8)</f>
        <v>178</v>
      </c>
      <c r="AT8" s="116">
        <f>MIN(D8:AO8)</f>
        <v>109</v>
      </c>
    </row>
    <row r="9" spans="1:46" ht="14.25">
      <c r="A9" s="117">
        <v>7</v>
      </c>
      <c r="B9" s="137" t="s">
        <v>132</v>
      </c>
      <c r="C9" s="123" t="s">
        <v>17</v>
      </c>
      <c r="D9" s="124">
        <v>152</v>
      </c>
      <c r="E9" s="124">
        <v>167</v>
      </c>
      <c r="F9" s="124">
        <v>146</v>
      </c>
      <c r="G9" s="124">
        <v>156</v>
      </c>
      <c r="H9" s="124">
        <v>164</v>
      </c>
      <c r="I9" s="124">
        <v>178</v>
      </c>
      <c r="J9" s="125">
        <v>135</v>
      </c>
      <c r="K9" s="126">
        <v>141</v>
      </c>
      <c r="L9" s="124">
        <v>110</v>
      </c>
      <c r="M9" s="124">
        <v>120</v>
      </c>
      <c r="N9" s="124">
        <v>132</v>
      </c>
      <c r="O9" s="124">
        <v>137</v>
      </c>
      <c r="P9" s="124">
        <v>142</v>
      </c>
      <c r="Q9" s="125">
        <v>151</v>
      </c>
      <c r="R9" s="126"/>
      <c r="S9" s="124"/>
      <c r="T9" s="124"/>
      <c r="U9" s="124"/>
      <c r="V9" s="127"/>
      <c r="W9" s="127"/>
      <c r="X9" s="128"/>
      <c r="Y9" s="129"/>
      <c r="Z9" s="127"/>
      <c r="AA9" s="127"/>
      <c r="AB9" s="127"/>
      <c r="AC9" s="127"/>
      <c r="AD9" s="127"/>
      <c r="AE9" s="128"/>
      <c r="AF9" s="129"/>
      <c r="AG9" s="127"/>
      <c r="AH9" s="127"/>
      <c r="AI9" s="127"/>
      <c r="AJ9" s="127"/>
      <c r="AK9" s="127"/>
      <c r="AL9" s="128"/>
      <c r="AM9" s="129"/>
      <c r="AN9" s="129"/>
      <c r="AO9" s="127"/>
      <c r="AP9" s="136">
        <f>COUNTA(D9:AO9)</f>
        <v>14</v>
      </c>
      <c r="AQ9" s="127">
        <f>SUM(D9:AO9)</f>
        <v>2031</v>
      </c>
      <c r="AR9" s="132">
        <f>AQ9/AP9</f>
        <v>145.07142857142858</v>
      </c>
      <c r="AS9" s="129">
        <f>MAX(D9:AO9)</f>
        <v>178</v>
      </c>
      <c r="AT9" s="133">
        <f>MIN(D9:AO9)</f>
        <v>110</v>
      </c>
    </row>
    <row r="10" spans="1:46" ht="14.25">
      <c r="A10" s="117">
        <v>8</v>
      </c>
      <c r="B10" s="122" t="s">
        <v>139</v>
      </c>
      <c r="C10" s="123" t="s">
        <v>20</v>
      </c>
      <c r="D10" s="124"/>
      <c r="E10" s="124"/>
      <c r="F10" s="124"/>
      <c r="G10" s="124"/>
      <c r="H10" s="124"/>
      <c r="I10" s="124"/>
      <c r="J10" s="125"/>
      <c r="K10" s="126">
        <v>139</v>
      </c>
      <c r="L10" s="124"/>
      <c r="M10" s="124">
        <v>140</v>
      </c>
      <c r="N10" s="124">
        <v>131</v>
      </c>
      <c r="O10" s="124">
        <v>160</v>
      </c>
      <c r="P10" s="124"/>
      <c r="Q10" s="125"/>
      <c r="R10" s="126"/>
      <c r="S10" s="124"/>
      <c r="T10" s="124"/>
      <c r="U10" s="124"/>
      <c r="V10" s="127"/>
      <c r="W10" s="127"/>
      <c r="X10" s="128"/>
      <c r="Y10" s="129"/>
      <c r="Z10" s="127"/>
      <c r="AA10" s="127"/>
      <c r="AB10" s="134"/>
      <c r="AC10" s="127"/>
      <c r="AD10" s="127"/>
      <c r="AE10" s="128"/>
      <c r="AF10" s="129"/>
      <c r="AG10" s="127"/>
      <c r="AH10" s="127"/>
      <c r="AI10" s="127"/>
      <c r="AJ10" s="127"/>
      <c r="AK10" s="127"/>
      <c r="AL10" s="128"/>
      <c r="AM10" s="129"/>
      <c r="AN10" s="129"/>
      <c r="AO10" s="127"/>
      <c r="AP10" s="136">
        <f>COUNTA(D10:AO10)</f>
        <v>4</v>
      </c>
      <c r="AQ10" s="127">
        <f>SUM(D10:AO10)</f>
        <v>570</v>
      </c>
      <c r="AR10" s="132">
        <f>AQ10/AP10</f>
        <v>142.5</v>
      </c>
      <c r="AS10" s="129">
        <f>MAX(D10:AO10)</f>
        <v>160</v>
      </c>
      <c r="AT10" s="133">
        <f>MIN(D10:AO10)</f>
        <v>131</v>
      </c>
    </row>
    <row r="11" spans="1:46" ht="14.25">
      <c r="A11" s="117">
        <v>9</v>
      </c>
      <c r="B11" s="122" t="s">
        <v>130</v>
      </c>
      <c r="C11" s="123" t="s">
        <v>21</v>
      </c>
      <c r="D11" s="124">
        <v>143</v>
      </c>
      <c r="E11" s="124">
        <v>167</v>
      </c>
      <c r="F11" s="124">
        <v>194</v>
      </c>
      <c r="G11" s="124">
        <v>128</v>
      </c>
      <c r="H11" s="124">
        <v>109</v>
      </c>
      <c r="I11" s="124">
        <v>133</v>
      </c>
      <c r="J11" s="125">
        <v>134</v>
      </c>
      <c r="K11" s="126">
        <v>108</v>
      </c>
      <c r="L11" s="124">
        <v>140</v>
      </c>
      <c r="M11" s="124">
        <v>153</v>
      </c>
      <c r="N11" s="124">
        <v>134</v>
      </c>
      <c r="O11" s="124">
        <v>168</v>
      </c>
      <c r="P11" s="124">
        <v>107</v>
      </c>
      <c r="Q11" s="125">
        <v>157</v>
      </c>
      <c r="R11" s="126"/>
      <c r="S11" s="124"/>
      <c r="T11" s="124"/>
      <c r="U11" s="124"/>
      <c r="V11" s="127"/>
      <c r="W11" s="127"/>
      <c r="X11" s="128"/>
      <c r="Y11" s="129"/>
      <c r="Z11" s="127"/>
      <c r="AA11" s="127"/>
      <c r="AB11" s="127"/>
      <c r="AC11" s="127"/>
      <c r="AD11" s="127"/>
      <c r="AE11" s="128"/>
      <c r="AF11" s="129"/>
      <c r="AG11" s="127"/>
      <c r="AH11" s="127"/>
      <c r="AI11" s="127"/>
      <c r="AJ11" s="127"/>
      <c r="AK11" s="127"/>
      <c r="AL11" s="128"/>
      <c r="AM11" s="129"/>
      <c r="AN11" s="129"/>
      <c r="AO11" s="127"/>
      <c r="AP11" s="136">
        <f>COUNTA(D11:AO11)</f>
        <v>14</v>
      </c>
      <c r="AQ11" s="127">
        <f>SUM(D11:AO11)</f>
        <v>1975</v>
      </c>
      <c r="AR11" s="132">
        <f>AQ11/AP11</f>
        <v>141.07142857142858</v>
      </c>
      <c r="AS11" s="129">
        <f>MAX(D11:AO11)</f>
        <v>194</v>
      </c>
      <c r="AT11" s="133">
        <f>MIN(D11:AO11)</f>
        <v>107</v>
      </c>
    </row>
    <row r="12" spans="1:46" ht="14.25">
      <c r="A12" s="117">
        <v>10</v>
      </c>
      <c r="B12" s="122" t="s">
        <v>134</v>
      </c>
      <c r="C12" s="123" t="s">
        <v>20</v>
      </c>
      <c r="D12" s="124">
        <v>163</v>
      </c>
      <c r="E12" s="124">
        <v>149</v>
      </c>
      <c r="F12" s="124">
        <v>118</v>
      </c>
      <c r="G12" s="124">
        <v>168</v>
      </c>
      <c r="H12" s="124">
        <v>116</v>
      </c>
      <c r="I12" s="124">
        <v>111</v>
      </c>
      <c r="J12" s="125">
        <v>143</v>
      </c>
      <c r="K12" s="126"/>
      <c r="L12" s="124">
        <v>105</v>
      </c>
      <c r="M12" s="124"/>
      <c r="N12" s="124">
        <v>154</v>
      </c>
      <c r="O12" s="124"/>
      <c r="P12" s="124">
        <v>141</v>
      </c>
      <c r="Q12" s="125"/>
      <c r="R12" s="126"/>
      <c r="S12" s="124"/>
      <c r="T12" s="124"/>
      <c r="U12" s="124"/>
      <c r="V12" s="127"/>
      <c r="W12" s="127"/>
      <c r="X12" s="128"/>
      <c r="Y12" s="129"/>
      <c r="Z12" s="127"/>
      <c r="AA12" s="127"/>
      <c r="AB12" s="127"/>
      <c r="AC12" s="127"/>
      <c r="AD12" s="127"/>
      <c r="AE12" s="128"/>
      <c r="AF12" s="129"/>
      <c r="AG12" s="127"/>
      <c r="AH12" s="127"/>
      <c r="AI12" s="127"/>
      <c r="AJ12" s="127"/>
      <c r="AK12" s="127"/>
      <c r="AL12" s="128"/>
      <c r="AM12" s="129"/>
      <c r="AN12" s="129"/>
      <c r="AO12" s="127"/>
      <c r="AP12" s="136">
        <f>COUNTA(D12:AO12)</f>
        <v>10</v>
      </c>
      <c r="AQ12" s="127">
        <f>SUM(D12:AO12)</f>
        <v>1368</v>
      </c>
      <c r="AR12" s="132">
        <f>AQ12/AP12</f>
        <v>136.80000000000001</v>
      </c>
      <c r="AS12" s="129">
        <f>MAX(D12:AO12)</f>
        <v>168</v>
      </c>
      <c r="AT12" s="133">
        <f>MIN(D12:AO12)</f>
        <v>105</v>
      </c>
    </row>
    <row r="13" spans="1:46" ht="14.25">
      <c r="A13" s="117">
        <v>11</v>
      </c>
      <c r="B13" s="122" t="s">
        <v>138</v>
      </c>
      <c r="C13" s="123" t="s">
        <v>20</v>
      </c>
      <c r="D13" s="124">
        <v>87</v>
      </c>
      <c r="E13" s="124">
        <v>169</v>
      </c>
      <c r="F13" s="124"/>
      <c r="G13" s="124">
        <v>143</v>
      </c>
      <c r="H13" s="124"/>
      <c r="I13" s="124">
        <v>138</v>
      </c>
      <c r="J13" s="125"/>
      <c r="K13" s="126">
        <v>132</v>
      </c>
      <c r="L13" s="124"/>
      <c r="M13" s="124">
        <v>142</v>
      </c>
      <c r="N13" s="124"/>
      <c r="O13" s="124">
        <v>159</v>
      </c>
      <c r="P13" s="124">
        <v>134</v>
      </c>
      <c r="Q13" s="125">
        <v>108</v>
      </c>
      <c r="R13" s="126"/>
      <c r="S13" s="124"/>
      <c r="T13" s="124"/>
      <c r="U13" s="124"/>
      <c r="V13" s="127"/>
      <c r="W13" s="127"/>
      <c r="X13" s="128"/>
      <c r="Y13" s="129"/>
      <c r="Z13" s="127"/>
      <c r="AA13" s="127"/>
      <c r="AB13" s="127"/>
      <c r="AC13" s="127"/>
      <c r="AD13" s="127"/>
      <c r="AE13" s="128"/>
      <c r="AF13" s="129"/>
      <c r="AG13" s="127"/>
      <c r="AH13" s="127"/>
      <c r="AI13" s="127"/>
      <c r="AJ13" s="127"/>
      <c r="AK13" s="127"/>
      <c r="AL13" s="128"/>
      <c r="AM13" s="129"/>
      <c r="AN13" s="129"/>
      <c r="AO13" s="127"/>
      <c r="AP13" s="136">
        <f>COUNTA(D13:AO13)</f>
        <v>9</v>
      </c>
      <c r="AQ13" s="127">
        <f>SUM(D13:AO13)</f>
        <v>1212</v>
      </c>
      <c r="AR13" s="132">
        <f>AQ13/AP13</f>
        <v>134.66666666666666</v>
      </c>
      <c r="AS13" s="129">
        <f>MAX(D13:AO13)</f>
        <v>169</v>
      </c>
      <c r="AT13" s="133">
        <f>MIN(D13:AO13)</f>
        <v>87</v>
      </c>
    </row>
    <row r="14" spans="1:46" ht="14.25">
      <c r="A14" s="117">
        <v>12</v>
      </c>
      <c r="B14" s="122" t="s">
        <v>129</v>
      </c>
      <c r="C14" s="123" t="s">
        <v>7</v>
      </c>
      <c r="D14" s="124">
        <v>149</v>
      </c>
      <c r="E14" s="124">
        <v>135</v>
      </c>
      <c r="F14" s="124">
        <v>130</v>
      </c>
      <c r="G14" s="124">
        <v>168</v>
      </c>
      <c r="H14" s="124">
        <v>131</v>
      </c>
      <c r="I14" s="124">
        <v>103</v>
      </c>
      <c r="J14" s="125"/>
      <c r="K14" s="126">
        <v>125</v>
      </c>
      <c r="L14" s="124">
        <v>104</v>
      </c>
      <c r="M14" s="124">
        <v>134</v>
      </c>
      <c r="N14" s="124">
        <v>134</v>
      </c>
      <c r="O14" s="124">
        <v>114</v>
      </c>
      <c r="P14" s="124">
        <v>151</v>
      </c>
      <c r="Q14" s="125">
        <v>143</v>
      </c>
      <c r="R14" s="126"/>
      <c r="S14" s="124"/>
      <c r="T14" s="124"/>
      <c r="U14" s="124"/>
      <c r="V14" s="127"/>
      <c r="W14" s="127"/>
      <c r="X14" s="128"/>
      <c r="Y14" s="129"/>
      <c r="Z14" s="127"/>
      <c r="AA14" s="127"/>
      <c r="AB14" s="127"/>
      <c r="AC14" s="127"/>
      <c r="AD14" s="127"/>
      <c r="AE14" s="128"/>
      <c r="AF14" s="129"/>
      <c r="AG14" s="127"/>
      <c r="AH14" s="127"/>
      <c r="AI14" s="127"/>
      <c r="AJ14" s="127"/>
      <c r="AK14" s="127"/>
      <c r="AL14" s="128"/>
      <c r="AM14" s="129"/>
      <c r="AN14" s="129"/>
      <c r="AO14" s="127"/>
      <c r="AP14" s="136">
        <f>COUNTA(D14:AO14)</f>
        <v>13</v>
      </c>
      <c r="AQ14" s="127">
        <f>SUM(D14:AO14)</f>
        <v>1721</v>
      </c>
      <c r="AR14" s="132">
        <f>AQ14/AP14</f>
        <v>132.38461538461539</v>
      </c>
      <c r="AS14" s="129">
        <f>MAX(D14:AO14)</f>
        <v>168</v>
      </c>
      <c r="AT14" s="133">
        <f>MIN(D14:AO14)</f>
        <v>103</v>
      </c>
    </row>
    <row r="15" spans="1:46" ht="13.5" customHeight="1">
      <c r="A15" s="117">
        <v>13</v>
      </c>
      <c r="B15" s="122" t="s">
        <v>135</v>
      </c>
      <c r="C15" s="123" t="s">
        <v>21</v>
      </c>
      <c r="D15" s="124">
        <v>113</v>
      </c>
      <c r="E15" s="124">
        <v>135</v>
      </c>
      <c r="F15" s="124">
        <v>141</v>
      </c>
      <c r="G15" s="124">
        <v>137</v>
      </c>
      <c r="H15" s="124"/>
      <c r="I15" s="124"/>
      <c r="J15" s="125"/>
      <c r="K15" s="126">
        <v>108</v>
      </c>
      <c r="L15" s="124">
        <v>164</v>
      </c>
      <c r="M15" s="124">
        <v>136</v>
      </c>
      <c r="N15" s="124">
        <v>120</v>
      </c>
      <c r="O15" s="124"/>
      <c r="P15" s="124"/>
      <c r="Q15" s="125"/>
      <c r="R15" s="126"/>
      <c r="S15" s="124"/>
      <c r="T15" s="124"/>
      <c r="U15" s="124"/>
      <c r="V15" s="127"/>
      <c r="W15" s="127"/>
      <c r="X15" s="128"/>
      <c r="Y15" s="129"/>
      <c r="Z15" s="127"/>
      <c r="AA15" s="127"/>
      <c r="AB15" s="127"/>
      <c r="AC15" s="127"/>
      <c r="AD15" s="127"/>
      <c r="AE15" s="128"/>
      <c r="AF15" s="129"/>
      <c r="AG15" s="127"/>
      <c r="AH15" s="127"/>
      <c r="AI15" s="127"/>
      <c r="AJ15" s="127"/>
      <c r="AK15" s="127"/>
      <c r="AL15" s="128"/>
      <c r="AM15" s="129"/>
      <c r="AN15" s="129"/>
      <c r="AO15" s="127"/>
      <c r="AP15" s="136">
        <f>COUNTA(D15:AO15)</f>
        <v>8</v>
      </c>
      <c r="AQ15" s="127">
        <f>SUM(D15:AO15)</f>
        <v>1054</v>
      </c>
      <c r="AR15" s="132">
        <f>AQ15/AP15</f>
        <v>131.75</v>
      </c>
      <c r="AS15" s="129">
        <f>MAX(D15:AO15)</f>
        <v>164</v>
      </c>
      <c r="AT15" s="133">
        <f>MIN(D15:AO15)</f>
        <v>108</v>
      </c>
    </row>
    <row r="16" spans="1:46" ht="14.25">
      <c r="A16" s="117">
        <v>14</v>
      </c>
      <c r="B16" s="122" t="s">
        <v>133</v>
      </c>
      <c r="C16" s="123" t="s">
        <v>7</v>
      </c>
      <c r="D16" s="124"/>
      <c r="E16" s="124"/>
      <c r="F16" s="124"/>
      <c r="G16" s="124"/>
      <c r="H16" s="124">
        <v>117</v>
      </c>
      <c r="I16" s="124">
        <v>116</v>
      </c>
      <c r="J16" s="125">
        <v>162</v>
      </c>
      <c r="K16" s="126"/>
      <c r="L16" s="124"/>
      <c r="M16" s="124"/>
      <c r="N16" s="124"/>
      <c r="O16" s="124"/>
      <c r="P16" s="124"/>
      <c r="Q16" s="125"/>
      <c r="R16" s="126"/>
      <c r="S16" s="124"/>
      <c r="T16" s="124"/>
      <c r="U16" s="124"/>
      <c r="V16" s="127"/>
      <c r="W16" s="127"/>
      <c r="X16" s="128"/>
      <c r="Y16" s="129"/>
      <c r="Z16" s="127"/>
      <c r="AA16" s="127"/>
      <c r="AB16" s="134"/>
      <c r="AC16" s="127"/>
      <c r="AD16" s="127"/>
      <c r="AE16" s="128"/>
      <c r="AF16" s="129"/>
      <c r="AG16" s="127"/>
      <c r="AH16" s="127"/>
      <c r="AI16" s="127"/>
      <c r="AJ16" s="127"/>
      <c r="AK16" s="127"/>
      <c r="AL16" s="128"/>
      <c r="AM16" s="129"/>
      <c r="AN16" s="129"/>
      <c r="AO16" s="127"/>
      <c r="AP16" s="136">
        <f>COUNTA(D16:AO16)</f>
        <v>3</v>
      </c>
      <c r="AQ16" s="127">
        <f>SUM(D16:AO16)</f>
        <v>395</v>
      </c>
      <c r="AR16" s="132">
        <f>AQ16/AP16</f>
        <v>131.66666666666666</v>
      </c>
      <c r="AS16" s="129">
        <f>MAX(D16:AO16)</f>
        <v>162</v>
      </c>
      <c r="AT16" s="133">
        <f>MIN(D16:AO16)</f>
        <v>116</v>
      </c>
    </row>
    <row r="17" spans="1:47" ht="14.25">
      <c r="A17" s="117">
        <v>15</v>
      </c>
      <c r="B17" s="131" t="s">
        <v>137</v>
      </c>
      <c r="C17" s="123" t="s">
        <v>17</v>
      </c>
      <c r="D17" s="124">
        <v>120</v>
      </c>
      <c r="E17" s="124">
        <v>124</v>
      </c>
      <c r="F17" s="124">
        <v>124</v>
      </c>
      <c r="G17" s="124">
        <v>127</v>
      </c>
      <c r="H17" s="124">
        <v>132</v>
      </c>
      <c r="I17" s="124">
        <v>136</v>
      </c>
      <c r="J17" s="125">
        <v>142</v>
      </c>
      <c r="K17" s="126">
        <v>115</v>
      </c>
      <c r="L17" s="124">
        <v>141</v>
      </c>
      <c r="M17" s="124">
        <v>145</v>
      </c>
      <c r="N17" s="124">
        <v>124</v>
      </c>
      <c r="O17" s="124">
        <v>144</v>
      </c>
      <c r="P17" s="124">
        <v>134</v>
      </c>
      <c r="Q17" s="125">
        <v>109</v>
      </c>
      <c r="R17" s="126"/>
      <c r="S17" s="124"/>
      <c r="T17" s="124"/>
      <c r="U17" s="124"/>
      <c r="V17" s="127"/>
      <c r="W17" s="127"/>
      <c r="X17" s="128"/>
      <c r="Y17" s="129"/>
      <c r="Z17" s="127"/>
      <c r="AA17" s="127"/>
      <c r="AB17" s="127"/>
      <c r="AC17" s="127"/>
      <c r="AD17" s="127"/>
      <c r="AE17" s="128"/>
      <c r="AF17" s="129"/>
      <c r="AG17" s="127"/>
      <c r="AH17" s="127"/>
      <c r="AI17" s="127"/>
      <c r="AJ17" s="127"/>
      <c r="AK17" s="127"/>
      <c r="AL17" s="128"/>
      <c r="AM17" s="129"/>
      <c r="AN17" s="129"/>
      <c r="AO17" s="127"/>
      <c r="AP17" s="136">
        <f>COUNTA(D17:AO17)</f>
        <v>14</v>
      </c>
      <c r="AQ17" s="127">
        <f>SUM(D17:AO17)</f>
        <v>1817</v>
      </c>
      <c r="AR17" s="132">
        <f>AQ17/AP17</f>
        <v>129.78571428571428</v>
      </c>
      <c r="AS17" s="129">
        <f>MAX(D17:AO17)</f>
        <v>145</v>
      </c>
      <c r="AT17" s="133">
        <f>MIN(D17:AO17)</f>
        <v>109</v>
      </c>
    </row>
    <row r="18" spans="1:47" ht="14.25">
      <c r="A18" s="117">
        <v>16</v>
      </c>
      <c r="B18" s="137" t="s">
        <v>141</v>
      </c>
      <c r="C18" s="123" t="s">
        <v>18</v>
      </c>
      <c r="D18" s="124">
        <v>109</v>
      </c>
      <c r="E18" s="124">
        <v>112</v>
      </c>
      <c r="F18" s="124">
        <v>154</v>
      </c>
      <c r="G18" s="124">
        <v>109</v>
      </c>
      <c r="H18" s="124"/>
      <c r="I18" s="124"/>
      <c r="J18" s="125"/>
      <c r="K18" s="126">
        <v>112</v>
      </c>
      <c r="L18" s="124">
        <v>130</v>
      </c>
      <c r="M18" s="124">
        <v>127</v>
      </c>
      <c r="N18" s="124">
        <v>103</v>
      </c>
      <c r="O18" s="124">
        <v>154</v>
      </c>
      <c r="P18" s="124">
        <v>153</v>
      </c>
      <c r="Q18" s="125">
        <v>130</v>
      </c>
      <c r="R18" s="126"/>
      <c r="S18" s="124"/>
      <c r="T18" s="124"/>
      <c r="U18" s="124"/>
      <c r="V18" s="127"/>
      <c r="W18" s="127"/>
      <c r="X18" s="128"/>
      <c r="Y18" s="129"/>
      <c r="Z18" s="127"/>
      <c r="AA18" s="127"/>
      <c r="AB18" s="134"/>
      <c r="AC18" s="127"/>
      <c r="AD18" s="127"/>
      <c r="AE18" s="128"/>
      <c r="AF18" s="129"/>
      <c r="AG18" s="127"/>
      <c r="AH18" s="127"/>
      <c r="AI18" s="127"/>
      <c r="AJ18" s="127"/>
      <c r="AK18" s="127"/>
      <c r="AL18" s="128"/>
      <c r="AM18" s="129"/>
      <c r="AN18" s="129"/>
      <c r="AO18" s="127"/>
      <c r="AP18" s="136">
        <f>COUNTA(D18:AO18)</f>
        <v>11</v>
      </c>
      <c r="AQ18" s="127">
        <f>SUM(D18:AO18)</f>
        <v>1393</v>
      </c>
      <c r="AR18" s="132">
        <f>AQ18/AP18</f>
        <v>126.63636363636364</v>
      </c>
      <c r="AS18" s="129">
        <f>MAX(D18:AO18)</f>
        <v>154</v>
      </c>
      <c r="AT18" s="133">
        <f>MIN(D18:AO18)</f>
        <v>103</v>
      </c>
    </row>
    <row r="19" spans="1:47" ht="14.25">
      <c r="A19" s="117">
        <v>17</v>
      </c>
      <c r="B19" s="122" t="s">
        <v>131</v>
      </c>
      <c r="C19" s="123" t="s">
        <v>20</v>
      </c>
      <c r="D19" s="124"/>
      <c r="E19" s="124"/>
      <c r="F19" s="124"/>
      <c r="G19" s="124"/>
      <c r="H19" s="124">
        <v>140</v>
      </c>
      <c r="I19" s="124">
        <v>114</v>
      </c>
      <c r="J19" s="125">
        <v>145</v>
      </c>
      <c r="K19" s="126"/>
      <c r="L19" s="124">
        <v>86</v>
      </c>
      <c r="M19" s="124"/>
      <c r="N19" s="124">
        <v>136</v>
      </c>
      <c r="O19" s="124"/>
      <c r="P19" s="124">
        <v>133</v>
      </c>
      <c r="Q19" s="125">
        <v>132</v>
      </c>
      <c r="R19" s="126"/>
      <c r="S19" s="124"/>
      <c r="T19" s="124"/>
      <c r="U19" s="124"/>
      <c r="V19" s="127"/>
      <c r="W19" s="127"/>
      <c r="X19" s="128"/>
      <c r="Y19" s="129"/>
      <c r="Z19" s="127"/>
      <c r="AA19" s="127"/>
      <c r="AB19" s="127"/>
      <c r="AC19" s="127"/>
      <c r="AD19" s="127"/>
      <c r="AE19" s="128"/>
      <c r="AF19" s="129"/>
      <c r="AG19" s="127"/>
      <c r="AH19" s="127"/>
      <c r="AI19" s="127"/>
      <c r="AJ19" s="127"/>
      <c r="AK19" s="127"/>
      <c r="AL19" s="128"/>
      <c r="AM19" s="129"/>
      <c r="AN19" s="129"/>
      <c r="AO19" s="127"/>
      <c r="AP19" s="136">
        <f>COUNTA(D19:AO19)</f>
        <v>7</v>
      </c>
      <c r="AQ19" s="127">
        <f>SUM(D19:AO19)</f>
        <v>886</v>
      </c>
      <c r="AR19" s="132">
        <f>AQ19/AP19</f>
        <v>126.57142857142857</v>
      </c>
      <c r="AS19" s="129">
        <f>MAX(D19:AO19)</f>
        <v>145</v>
      </c>
      <c r="AT19" s="133">
        <f>MIN(D19:AO19)</f>
        <v>86</v>
      </c>
    </row>
    <row r="20" spans="1:47" ht="14.25">
      <c r="A20" s="117">
        <v>18</v>
      </c>
      <c r="B20" s="105" t="s">
        <v>136</v>
      </c>
      <c r="C20" s="106" t="s">
        <v>18</v>
      </c>
      <c r="D20" s="107"/>
      <c r="E20" s="107"/>
      <c r="F20" s="107"/>
      <c r="G20" s="107"/>
      <c r="H20" s="107">
        <v>130</v>
      </c>
      <c r="I20" s="107">
        <v>120</v>
      </c>
      <c r="J20" s="109">
        <v>129</v>
      </c>
      <c r="K20" s="110"/>
      <c r="L20" s="107"/>
      <c r="M20" s="107"/>
      <c r="N20" s="107"/>
      <c r="O20" s="107">
        <v>121</v>
      </c>
      <c r="P20" s="107">
        <v>133</v>
      </c>
      <c r="Q20" s="109">
        <v>122</v>
      </c>
      <c r="R20" s="110"/>
      <c r="S20" s="107"/>
      <c r="T20" s="107"/>
      <c r="U20" s="107"/>
      <c r="V20" s="111"/>
      <c r="W20" s="111"/>
      <c r="X20" s="112"/>
      <c r="Y20" s="113"/>
      <c r="Z20" s="111"/>
      <c r="AA20" s="111"/>
      <c r="AB20" s="118"/>
      <c r="AC20" s="111"/>
      <c r="AD20" s="111"/>
      <c r="AE20" s="112"/>
      <c r="AF20" s="113"/>
      <c r="AG20" s="111"/>
      <c r="AH20" s="111"/>
      <c r="AI20" s="111"/>
      <c r="AJ20" s="111"/>
      <c r="AK20" s="111"/>
      <c r="AL20" s="112"/>
      <c r="AM20" s="113"/>
      <c r="AN20" s="113"/>
      <c r="AO20" s="111"/>
      <c r="AP20" s="140">
        <f>COUNTA(D20:AO20)</f>
        <v>6</v>
      </c>
      <c r="AQ20" s="111">
        <f>SUM(D20:AO20)</f>
        <v>755</v>
      </c>
      <c r="AR20" s="114">
        <f>AQ20/AP20</f>
        <v>125.83333333333333</v>
      </c>
      <c r="AS20" s="113">
        <f>MAX(D20:AO20)</f>
        <v>133</v>
      </c>
      <c r="AT20" s="116">
        <f>MIN(D20:AO20)</f>
        <v>120</v>
      </c>
    </row>
    <row r="21" spans="1:47" ht="14.25">
      <c r="A21" s="117">
        <v>19</v>
      </c>
      <c r="B21" s="119" t="s">
        <v>145</v>
      </c>
      <c r="C21" s="106" t="s">
        <v>12</v>
      </c>
      <c r="D21" s="107">
        <v>124</v>
      </c>
      <c r="E21" s="107">
        <v>99</v>
      </c>
      <c r="F21" s="107">
        <v>101</v>
      </c>
      <c r="G21" s="107">
        <v>128</v>
      </c>
      <c r="H21" s="107">
        <v>90</v>
      </c>
      <c r="I21" s="107">
        <v>129</v>
      </c>
      <c r="J21" s="109">
        <v>113</v>
      </c>
      <c r="K21" s="110">
        <v>105</v>
      </c>
      <c r="L21" s="107">
        <v>90</v>
      </c>
      <c r="M21" s="107">
        <v>118</v>
      </c>
      <c r="N21" s="107">
        <v>117</v>
      </c>
      <c r="O21" s="107">
        <v>126</v>
      </c>
      <c r="P21" s="107">
        <v>121</v>
      </c>
      <c r="Q21" s="109">
        <v>163</v>
      </c>
      <c r="R21" s="110"/>
      <c r="S21" s="107"/>
      <c r="T21" s="107"/>
      <c r="U21" s="107"/>
      <c r="V21" s="111"/>
      <c r="W21" s="111"/>
      <c r="X21" s="112"/>
      <c r="Y21" s="113"/>
      <c r="Z21" s="111"/>
      <c r="AA21" s="111"/>
      <c r="AB21" s="111"/>
      <c r="AC21" s="111"/>
      <c r="AD21" s="111"/>
      <c r="AE21" s="112"/>
      <c r="AF21" s="113"/>
      <c r="AG21" s="111"/>
      <c r="AH21" s="111"/>
      <c r="AI21" s="111"/>
      <c r="AJ21" s="111"/>
      <c r="AK21" s="111"/>
      <c r="AL21" s="112"/>
      <c r="AM21" s="113"/>
      <c r="AN21" s="113"/>
      <c r="AO21" s="111"/>
      <c r="AP21" s="140">
        <f>COUNTA(D21:AO21)</f>
        <v>14</v>
      </c>
      <c r="AQ21" s="111">
        <f>SUM(D21:AO21)</f>
        <v>1624</v>
      </c>
      <c r="AR21" s="114">
        <f>AQ21/AP21</f>
        <v>116</v>
      </c>
      <c r="AS21" s="113">
        <f>MAX(D21:AO21)</f>
        <v>163</v>
      </c>
      <c r="AT21" s="116">
        <f>MIN(D21:AO21)</f>
        <v>90</v>
      </c>
    </row>
    <row r="22" spans="1:47" ht="14.25">
      <c r="A22" s="117">
        <v>20</v>
      </c>
      <c r="B22" s="131" t="s">
        <v>142</v>
      </c>
      <c r="C22" s="123" t="s">
        <v>18</v>
      </c>
      <c r="D22" s="124">
        <v>118</v>
      </c>
      <c r="E22" s="124">
        <v>101</v>
      </c>
      <c r="F22" s="124">
        <v>111</v>
      </c>
      <c r="G22" s="124">
        <v>125</v>
      </c>
      <c r="H22" s="124">
        <v>111</v>
      </c>
      <c r="I22" s="124">
        <v>116</v>
      </c>
      <c r="J22" s="125">
        <v>130</v>
      </c>
      <c r="K22" s="126">
        <v>104</v>
      </c>
      <c r="L22" s="124">
        <v>114</v>
      </c>
      <c r="M22" s="124">
        <v>110</v>
      </c>
      <c r="N22" s="124">
        <v>130</v>
      </c>
      <c r="O22" s="124"/>
      <c r="P22" s="124"/>
      <c r="Q22" s="125"/>
      <c r="R22" s="126"/>
      <c r="S22" s="124"/>
      <c r="T22" s="124"/>
      <c r="U22" s="124"/>
      <c r="V22" s="127"/>
      <c r="W22" s="127"/>
      <c r="X22" s="128"/>
      <c r="Y22" s="129"/>
      <c r="Z22" s="127"/>
      <c r="AA22" s="127"/>
      <c r="AB22" s="127"/>
      <c r="AC22" s="127"/>
      <c r="AD22" s="127"/>
      <c r="AE22" s="128"/>
      <c r="AF22" s="129"/>
      <c r="AG22" s="127"/>
      <c r="AH22" s="127"/>
      <c r="AI22" s="127"/>
      <c r="AJ22" s="127"/>
      <c r="AK22" s="127"/>
      <c r="AL22" s="128"/>
      <c r="AM22" s="129"/>
      <c r="AN22" s="129"/>
      <c r="AO22" s="127"/>
      <c r="AP22" s="140">
        <f>COUNTA(D22:AO22)</f>
        <v>11</v>
      </c>
      <c r="AQ22" s="111">
        <f>SUM(D22:AO22)</f>
        <v>1270</v>
      </c>
      <c r="AR22" s="114">
        <f>AQ22/AP22</f>
        <v>115.45454545454545</v>
      </c>
      <c r="AS22" s="113">
        <f>MAX(D22:AO22)</f>
        <v>130</v>
      </c>
      <c r="AT22" s="116">
        <f>MIN(D22:AO22)</f>
        <v>101</v>
      </c>
    </row>
    <row r="23" spans="1:47" ht="14.25">
      <c r="A23" s="117">
        <v>21</v>
      </c>
      <c r="B23" s="122" t="s">
        <v>144</v>
      </c>
      <c r="C23" s="123" t="s">
        <v>17</v>
      </c>
      <c r="D23" s="124">
        <v>121</v>
      </c>
      <c r="E23" s="124">
        <v>116</v>
      </c>
      <c r="F23" s="124">
        <v>117</v>
      </c>
      <c r="G23" s="124">
        <v>122</v>
      </c>
      <c r="H23" s="124">
        <v>90</v>
      </c>
      <c r="I23" s="124">
        <v>118</v>
      </c>
      <c r="J23" s="125">
        <v>131</v>
      </c>
      <c r="K23" s="126">
        <v>109</v>
      </c>
      <c r="L23" s="124">
        <v>97</v>
      </c>
      <c r="M23" s="124">
        <v>124</v>
      </c>
      <c r="N23" s="124">
        <v>135</v>
      </c>
      <c r="O23" s="124">
        <v>100</v>
      </c>
      <c r="P23" s="124">
        <v>135</v>
      </c>
      <c r="Q23" s="125">
        <v>99</v>
      </c>
      <c r="R23" s="126"/>
      <c r="S23" s="124"/>
      <c r="T23" s="124"/>
      <c r="U23" s="124"/>
      <c r="V23" s="127"/>
      <c r="W23" s="127"/>
      <c r="X23" s="128"/>
      <c r="Y23" s="129"/>
      <c r="Z23" s="127"/>
      <c r="AA23" s="127"/>
      <c r="AB23" s="127"/>
      <c r="AC23" s="127"/>
      <c r="AD23" s="127"/>
      <c r="AE23" s="128"/>
      <c r="AF23" s="129"/>
      <c r="AG23" s="127"/>
      <c r="AH23" s="127"/>
      <c r="AI23" s="127"/>
      <c r="AJ23" s="127"/>
      <c r="AK23" s="127"/>
      <c r="AL23" s="128"/>
      <c r="AM23" s="129"/>
      <c r="AN23" s="129"/>
      <c r="AO23" s="127"/>
      <c r="AP23" s="140">
        <f>COUNTA(D23:AO23)</f>
        <v>14</v>
      </c>
      <c r="AQ23" s="111">
        <f>SUM(D23:AO23)</f>
        <v>1614</v>
      </c>
      <c r="AR23" s="114">
        <f>AQ23/AP23</f>
        <v>115.28571428571429</v>
      </c>
      <c r="AS23" s="113">
        <f>MAX(D23:AO23)</f>
        <v>135</v>
      </c>
      <c r="AT23" s="116">
        <f>MIN(D23:AO23)</f>
        <v>90</v>
      </c>
    </row>
    <row r="24" spans="1:47" ht="14.25">
      <c r="A24" s="117">
        <v>22</v>
      </c>
      <c r="B24" s="105" t="s">
        <v>188</v>
      </c>
      <c r="C24" s="123" t="s">
        <v>10</v>
      </c>
      <c r="D24" s="107">
        <v>93</v>
      </c>
      <c r="E24" s="107">
        <v>107</v>
      </c>
      <c r="F24" s="107">
        <v>100</v>
      </c>
      <c r="G24" s="107"/>
      <c r="H24" s="107">
        <v>129</v>
      </c>
      <c r="I24" s="107">
        <v>126</v>
      </c>
      <c r="J24" s="109">
        <v>120</v>
      </c>
      <c r="K24" s="110"/>
      <c r="L24" s="107"/>
      <c r="M24" s="107"/>
      <c r="N24" s="107"/>
      <c r="O24" s="107"/>
      <c r="P24" s="107"/>
      <c r="Q24" s="109"/>
      <c r="R24" s="110"/>
      <c r="S24" s="107"/>
      <c r="T24" s="107"/>
      <c r="U24" s="107"/>
      <c r="V24" s="111"/>
      <c r="W24" s="111"/>
      <c r="X24" s="112"/>
      <c r="Y24" s="113"/>
      <c r="Z24" s="111"/>
      <c r="AA24" s="111"/>
      <c r="AB24" s="111"/>
      <c r="AC24" s="111"/>
      <c r="AD24" s="111"/>
      <c r="AE24" s="112"/>
      <c r="AF24" s="113"/>
      <c r="AG24" s="111"/>
      <c r="AH24" s="111"/>
      <c r="AI24" s="111"/>
      <c r="AJ24" s="111"/>
      <c r="AK24" s="111"/>
      <c r="AL24" s="112"/>
      <c r="AM24" s="113"/>
      <c r="AN24" s="113"/>
      <c r="AO24" s="111"/>
      <c r="AP24" s="140">
        <f>COUNTA(D24:AO24)</f>
        <v>6</v>
      </c>
      <c r="AQ24" s="111">
        <f>SUM(D24:AO24)</f>
        <v>675</v>
      </c>
      <c r="AR24" s="114">
        <f>AQ24/AP24</f>
        <v>112.5</v>
      </c>
      <c r="AS24" s="111">
        <f>MAX(D24:AO24)</f>
        <v>129</v>
      </c>
      <c r="AT24" s="116">
        <f>MIN(D24:AO24)</f>
        <v>93</v>
      </c>
    </row>
    <row r="25" spans="1:47" ht="14.25">
      <c r="A25" s="117">
        <v>23</v>
      </c>
      <c r="B25" s="120" t="s">
        <v>153</v>
      </c>
      <c r="C25" s="106" t="s">
        <v>12</v>
      </c>
      <c r="D25" s="107"/>
      <c r="E25" s="107"/>
      <c r="F25" s="107"/>
      <c r="G25" s="107"/>
      <c r="H25" s="107"/>
      <c r="I25" s="107"/>
      <c r="J25" s="109"/>
      <c r="K25" s="110"/>
      <c r="L25" s="107"/>
      <c r="M25" s="107"/>
      <c r="N25" s="107">
        <v>110</v>
      </c>
      <c r="O25" s="107"/>
      <c r="P25" s="107"/>
      <c r="Q25" s="109"/>
      <c r="R25" s="110"/>
      <c r="S25" s="107"/>
      <c r="T25" s="107"/>
      <c r="U25" s="107"/>
      <c r="V25" s="111"/>
      <c r="W25" s="111"/>
      <c r="X25" s="112"/>
      <c r="Y25" s="113"/>
      <c r="Z25" s="111"/>
      <c r="AA25" s="111"/>
      <c r="AB25" s="111"/>
      <c r="AC25" s="111"/>
      <c r="AD25" s="111"/>
      <c r="AE25" s="112"/>
      <c r="AF25" s="113"/>
      <c r="AG25" s="111"/>
      <c r="AH25" s="111"/>
      <c r="AI25" s="111"/>
      <c r="AJ25" s="111"/>
      <c r="AK25" s="111"/>
      <c r="AL25" s="112"/>
      <c r="AM25" s="113"/>
      <c r="AN25" s="113"/>
      <c r="AO25" s="111"/>
      <c r="AP25" s="140">
        <f>COUNTA(D25:AO25)</f>
        <v>1</v>
      </c>
      <c r="AQ25" s="111">
        <f>SUM(D25:AO25)</f>
        <v>110</v>
      </c>
      <c r="AR25" s="114">
        <f>AQ25/AP25</f>
        <v>110</v>
      </c>
      <c r="AS25" s="111">
        <f>MAX(D25:AO25)</f>
        <v>110</v>
      </c>
      <c r="AT25" s="116">
        <f>MIN(D25:AO25)</f>
        <v>110</v>
      </c>
    </row>
    <row r="26" spans="1:47" ht="14.25">
      <c r="A26" s="117">
        <v>24</v>
      </c>
      <c r="B26" s="131" t="s">
        <v>150</v>
      </c>
      <c r="C26" s="123" t="s">
        <v>18</v>
      </c>
      <c r="D26" s="124">
        <v>141</v>
      </c>
      <c r="E26" s="124">
        <v>114</v>
      </c>
      <c r="F26" s="124">
        <v>114</v>
      </c>
      <c r="G26" s="124">
        <v>93</v>
      </c>
      <c r="H26" s="124">
        <v>111</v>
      </c>
      <c r="I26" s="124">
        <v>99</v>
      </c>
      <c r="J26" s="125">
        <v>110</v>
      </c>
      <c r="K26" s="126">
        <v>95</v>
      </c>
      <c r="L26" s="124">
        <v>106</v>
      </c>
      <c r="M26" s="124">
        <v>136</v>
      </c>
      <c r="N26" s="124">
        <v>110</v>
      </c>
      <c r="O26" s="124">
        <v>112</v>
      </c>
      <c r="P26" s="124">
        <v>92</v>
      </c>
      <c r="Q26" s="125">
        <v>97</v>
      </c>
      <c r="R26" s="126"/>
      <c r="S26" s="124"/>
      <c r="T26" s="124"/>
      <c r="U26" s="124"/>
      <c r="V26" s="127"/>
      <c r="W26" s="127"/>
      <c r="X26" s="128"/>
      <c r="Y26" s="129"/>
      <c r="Z26" s="127"/>
      <c r="AA26" s="127"/>
      <c r="AB26" s="127"/>
      <c r="AC26" s="127"/>
      <c r="AD26" s="127"/>
      <c r="AE26" s="128"/>
      <c r="AF26" s="129"/>
      <c r="AG26" s="127"/>
      <c r="AH26" s="127"/>
      <c r="AI26" s="127"/>
      <c r="AJ26" s="127"/>
      <c r="AK26" s="127"/>
      <c r="AL26" s="128"/>
      <c r="AM26" s="129"/>
      <c r="AN26" s="129"/>
      <c r="AO26" s="127"/>
      <c r="AP26" s="140">
        <f>COUNTA(D26:AO26)</f>
        <v>14</v>
      </c>
      <c r="AQ26" s="111">
        <f>SUM(D26:AO26)</f>
        <v>1530</v>
      </c>
      <c r="AR26" s="114">
        <f>AQ26/AP26</f>
        <v>109.28571428571429</v>
      </c>
      <c r="AS26" s="111">
        <f>MAX(D26:AO26)</f>
        <v>141</v>
      </c>
      <c r="AT26" s="116">
        <f>MIN(D26:AO26)</f>
        <v>92</v>
      </c>
    </row>
    <row r="27" spans="1:47" ht="14.25">
      <c r="A27" s="117">
        <v>25</v>
      </c>
      <c r="B27" s="105" t="s">
        <v>148</v>
      </c>
      <c r="C27" s="106" t="s">
        <v>21</v>
      </c>
      <c r="D27" s="107">
        <v>123</v>
      </c>
      <c r="E27" s="107">
        <v>122</v>
      </c>
      <c r="F27" s="107">
        <v>99</v>
      </c>
      <c r="G27" s="107">
        <v>103</v>
      </c>
      <c r="H27" s="107">
        <v>101</v>
      </c>
      <c r="I27" s="107">
        <v>104</v>
      </c>
      <c r="J27" s="109">
        <v>120</v>
      </c>
      <c r="K27" s="110"/>
      <c r="L27" s="107"/>
      <c r="M27" s="107"/>
      <c r="N27" s="107"/>
      <c r="O27" s="107">
        <v>98</v>
      </c>
      <c r="P27" s="107">
        <v>110</v>
      </c>
      <c r="Q27" s="109">
        <v>96</v>
      </c>
      <c r="R27" s="110"/>
      <c r="S27" s="107"/>
      <c r="T27" s="107"/>
      <c r="U27" s="107"/>
      <c r="V27" s="111"/>
      <c r="W27" s="111"/>
      <c r="X27" s="112"/>
      <c r="Y27" s="113"/>
      <c r="Z27" s="111"/>
      <c r="AA27" s="111"/>
      <c r="AB27" s="111"/>
      <c r="AC27" s="111"/>
      <c r="AD27" s="111"/>
      <c r="AE27" s="112"/>
      <c r="AF27" s="113"/>
      <c r="AG27" s="111"/>
      <c r="AH27" s="111"/>
      <c r="AI27" s="111"/>
      <c r="AJ27" s="111"/>
      <c r="AK27" s="111"/>
      <c r="AL27" s="112"/>
      <c r="AM27" s="113"/>
      <c r="AN27" s="113"/>
      <c r="AO27" s="111"/>
      <c r="AP27" s="140">
        <f>COUNTA(D27:AO27)</f>
        <v>10</v>
      </c>
      <c r="AQ27" s="111">
        <f>SUM(D27:AO27)</f>
        <v>1076</v>
      </c>
      <c r="AR27" s="114">
        <f>AQ27/AP27</f>
        <v>107.6</v>
      </c>
      <c r="AS27" s="111">
        <f>MAX(D27:AO27)</f>
        <v>123</v>
      </c>
      <c r="AT27" s="116">
        <f>MIN(D27:AO27)</f>
        <v>96</v>
      </c>
      <c r="AU27" s="135"/>
    </row>
    <row r="28" spans="1:47" ht="14.25">
      <c r="A28" s="117">
        <v>26</v>
      </c>
      <c r="B28" s="105" t="s">
        <v>149</v>
      </c>
      <c r="C28" s="106" t="s">
        <v>21</v>
      </c>
      <c r="D28" s="107"/>
      <c r="E28" s="107"/>
      <c r="F28" s="107"/>
      <c r="G28" s="107"/>
      <c r="H28" s="107">
        <v>97</v>
      </c>
      <c r="I28" s="107">
        <v>101</v>
      </c>
      <c r="J28" s="109">
        <v>104</v>
      </c>
      <c r="K28" s="110">
        <v>93</v>
      </c>
      <c r="L28" s="107">
        <v>126</v>
      </c>
      <c r="M28" s="107">
        <v>88</v>
      </c>
      <c r="N28" s="107">
        <v>116</v>
      </c>
      <c r="O28" s="107">
        <v>110</v>
      </c>
      <c r="P28" s="107">
        <v>86</v>
      </c>
      <c r="Q28" s="109">
        <v>124</v>
      </c>
      <c r="R28" s="110"/>
      <c r="S28" s="107"/>
      <c r="T28" s="107"/>
      <c r="U28" s="107"/>
      <c r="V28" s="111"/>
      <c r="W28" s="111"/>
      <c r="X28" s="112"/>
      <c r="Y28" s="113"/>
      <c r="Z28" s="111"/>
      <c r="AA28" s="111"/>
      <c r="AB28" s="111"/>
      <c r="AC28" s="111"/>
      <c r="AD28" s="111"/>
      <c r="AE28" s="112"/>
      <c r="AF28" s="113"/>
      <c r="AG28" s="111"/>
      <c r="AH28" s="111"/>
      <c r="AI28" s="111"/>
      <c r="AJ28" s="111"/>
      <c r="AK28" s="111"/>
      <c r="AL28" s="112"/>
      <c r="AM28" s="113"/>
      <c r="AN28" s="113"/>
      <c r="AO28" s="111"/>
      <c r="AP28" s="140">
        <f>COUNTA(D28:AO28)</f>
        <v>10</v>
      </c>
      <c r="AQ28" s="111">
        <f>SUM(D28:AO28)</f>
        <v>1045</v>
      </c>
      <c r="AR28" s="114">
        <f>AQ28/AP28</f>
        <v>104.5</v>
      </c>
      <c r="AS28" s="113">
        <f>MAX(D28:AO28)</f>
        <v>126</v>
      </c>
      <c r="AT28" s="116">
        <f>MIN(D28:AO28)</f>
        <v>86</v>
      </c>
    </row>
    <row r="29" spans="1:47" ht="14.25">
      <c r="A29" s="117">
        <v>27</v>
      </c>
      <c r="B29" s="105" t="s">
        <v>192</v>
      </c>
      <c r="C29" s="106" t="s">
        <v>10</v>
      </c>
      <c r="D29" s="107"/>
      <c r="E29" s="107"/>
      <c r="F29" s="107">
        <v>108</v>
      </c>
      <c r="G29" s="107"/>
      <c r="H29" s="107"/>
      <c r="I29" s="107"/>
      <c r="J29" s="109"/>
      <c r="K29" s="110"/>
      <c r="L29" s="107"/>
      <c r="M29" s="107"/>
      <c r="N29" s="107"/>
      <c r="O29" s="107"/>
      <c r="P29" s="107">
        <v>77</v>
      </c>
      <c r="Q29" s="109">
        <v>125</v>
      </c>
      <c r="R29" s="110"/>
      <c r="S29" s="107"/>
      <c r="T29" s="107"/>
      <c r="U29" s="107"/>
      <c r="V29" s="111"/>
      <c r="W29" s="111"/>
      <c r="X29" s="112"/>
      <c r="Y29" s="113"/>
      <c r="Z29" s="111"/>
      <c r="AA29" s="111"/>
      <c r="AB29" s="111"/>
      <c r="AC29" s="111"/>
      <c r="AD29" s="111"/>
      <c r="AE29" s="112"/>
      <c r="AF29" s="113"/>
      <c r="AG29" s="111"/>
      <c r="AH29" s="111"/>
      <c r="AI29" s="111"/>
      <c r="AJ29" s="111"/>
      <c r="AK29" s="111"/>
      <c r="AL29" s="112"/>
      <c r="AM29" s="113"/>
      <c r="AN29" s="113"/>
      <c r="AO29" s="111"/>
      <c r="AP29" s="140">
        <f>COUNTA(D29:AO29)</f>
        <v>3</v>
      </c>
      <c r="AQ29" s="111">
        <f>SUM(D29:AO29)</f>
        <v>310</v>
      </c>
      <c r="AR29" s="114">
        <f>AQ29/AP29</f>
        <v>103.33333333333333</v>
      </c>
      <c r="AS29" s="113">
        <f>MAX(D29:AO29)</f>
        <v>125</v>
      </c>
      <c r="AT29" s="116">
        <f>MIN(D29:AO29)</f>
        <v>77</v>
      </c>
    </row>
    <row r="30" spans="1:47" ht="14.25">
      <c r="A30" s="117">
        <v>28</v>
      </c>
      <c r="B30" s="105" t="s">
        <v>195</v>
      </c>
      <c r="C30" s="123" t="s">
        <v>10</v>
      </c>
      <c r="D30" s="107"/>
      <c r="E30" s="107"/>
      <c r="F30" s="107"/>
      <c r="G30" s="107">
        <v>121</v>
      </c>
      <c r="H30" s="107">
        <v>129</v>
      </c>
      <c r="I30" s="107">
        <v>82</v>
      </c>
      <c r="J30" s="109"/>
      <c r="K30" s="110"/>
      <c r="L30" s="107"/>
      <c r="M30" s="107"/>
      <c r="N30" s="107"/>
      <c r="O30" s="107">
        <v>86</v>
      </c>
      <c r="P30" s="107">
        <v>102</v>
      </c>
      <c r="Q30" s="109">
        <v>80</v>
      </c>
      <c r="R30" s="110"/>
      <c r="S30" s="107"/>
      <c r="T30" s="107"/>
      <c r="U30" s="107"/>
      <c r="V30" s="111"/>
      <c r="W30" s="111"/>
      <c r="X30" s="112"/>
      <c r="Y30" s="113"/>
      <c r="Z30" s="111"/>
      <c r="AA30" s="111"/>
      <c r="AB30" s="111"/>
      <c r="AC30" s="111"/>
      <c r="AD30" s="111"/>
      <c r="AE30" s="112"/>
      <c r="AF30" s="113"/>
      <c r="AG30" s="111"/>
      <c r="AH30" s="111"/>
      <c r="AI30" s="111"/>
      <c r="AJ30" s="111"/>
      <c r="AK30" s="111"/>
      <c r="AL30" s="112"/>
      <c r="AM30" s="113"/>
      <c r="AN30" s="113"/>
      <c r="AO30" s="111"/>
      <c r="AP30" s="140">
        <f>COUNTA(D30:AO30)</f>
        <v>6</v>
      </c>
      <c r="AQ30" s="111">
        <f>SUM(D30:AO30)</f>
        <v>600</v>
      </c>
      <c r="AR30" s="114">
        <f>AQ30/AP30</f>
        <v>100</v>
      </c>
      <c r="AS30" s="113">
        <f>MAX(D30:AO30)</f>
        <v>129</v>
      </c>
      <c r="AT30" s="116">
        <f>MIN(D30:AO30)</f>
        <v>80</v>
      </c>
    </row>
    <row r="31" spans="1:47" ht="14.25">
      <c r="A31" s="117">
        <v>29</v>
      </c>
      <c r="B31" s="105" t="s">
        <v>193</v>
      </c>
      <c r="C31" s="106" t="s">
        <v>10</v>
      </c>
      <c r="D31" s="107"/>
      <c r="E31" s="107"/>
      <c r="F31" s="107"/>
      <c r="G31" s="107">
        <v>102</v>
      </c>
      <c r="H31" s="107">
        <v>104</v>
      </c>
      <c r="I31" s="107"/>
      <c r="J31" s="109">
        <v>70</v>
      </c>
      <c r="K31" s="110"/>
      <c r="L31" s="107"/>
      <c r="M31" s="107"/>
      <c r="N31" s="107"/>
      <c r="O31" s="107">
        <v>104</v>
      </c>
      <c r="P31" s="107">
        <v>111</v>
      </c>
      <c r="Q31" s="109">
        <v>91</v>
      </c>
      <c r="R31" s="110"/>
      <c r="S31" s="107"/>
      <c r="T31" s="107"/>
      <c r="U31" s="107"/>
      <c r="V31" s="111"/>
      <c r="W31" s="111"/>
      <c r="X31" s="112"/>
      <c r="Y31" s="113"/>
      <c r="Z31" s="111"/>
      <c r="AA31" s="111"/>
      <c r="AB31" s="111"/>
      <c r="AC31" s="111"/>
      <c r="AD31" s="111"/>
      <c r="AE31" s="112"/>
      <c r="AF31" s="113"/>
      <c r="AG31" s="111"/>
      <c r="AH31" s="111"/>
      <c r="AI31" s="111"/>
      <c r="AJ31" s="111"/>
      <c r="AK31" s="111"/>
      <c r="AL31" s="112"/>
      <c r="AM31" s="113"/>
      <c r="AN31" s="113"/>
      <c r="AO31" s="111"/>
      <c r="AP31" s="140">
        <f>COUNTA(D31:AO31)</f>
        <v>6</v>
      </c>
      <c r="AQ31" s="111">
        <f>SUM(D31:AO31)</f>
        <v>582</v>
      </c>
      <c r="AR31" s="114">
        <f>AQ31/AP31</f>
        <v>97</v>
      </c>
      <c r="AS31" s="113">
        <f>MAX(D31:AO31)</f>
        <v>111</v>
      </c>
      <c r="AT31" s="116">
        <f>MIN(D31:AO31)</f>
        <v>70</v>
      </c>
    </row>
    <row r="32" spans="1:47" ht="14.25">
      <c r="A32" s="117">
        <v>30</v>
      </c>
      <c r="B32" s="120" t="s">
        <v>189</v>
      </c>
      <c r="C32" s="106" t="s">
        <v>14</v>
      </c>
      <c r="D32" s="107">
        <v>87</v>
      </c>
      <c r="E32" s="107"/>
      <c r="F32" s="107">
        <v>70</v>
      </c>
      <c r="G32" s="107"/>
      <c r="H32" s="107"/>
      <c r="I32" s="107">
        <v>82</v>
      </c>
      <c r="J32" s="112">
        <v>114</v>
      </c>
      <c r="K32" s="110">
        <v>104</v>
      </c>
      <c r="L32" s="107">
        <v>116</v>
      </c>
      <c r="M32" s="107">
        <v>72</v>
      </c>
      <c r="N32" s="107"/>
      <c r="O32" s="107">
        <v>83</v>
      </c>
      <c r="P32" s="107">
        <v>142</v>
      </c>
      <c r="Q32" s="109"/>
      <c r="R32" s="110"/>
      <c r="S32" s="107"/>
      <c r="T32" s="107"/>
      <c r="U32" s="107"/>
      <c r="V32" s="111"/>
      <c r="W32" s="111"/>
      <c r="X32" s="112"/>
      <c r="Y32" s="113"/>
      <c r="Z32" s="111"/>
      <c r="AA32" s="111"/>
      <c r="AB32" s="111"/>
      <c r="AC32" s="111"/>
      <c r="AD32" s="111"/>
      <c r="AE32" s="112"/>
      <c r="AF32" s="113"/>
      <c r="AG32" s="111"/>
      <c r="AH32" s="111"/>
      <c r="AI32" s="111"/>
      <c r="AJ32" s="111"/>
      <c r="AK32" s="111"/>
      <c r="AL32" s="112"/>
      <c r="AM32" s="113"/>
      <c r="AN32" s="113"/>
      <c r="AO32" s="111"/>
      <c r="AP32" s="140">
        <f>COUNTA(D32:AO32)</f>
        <v>9</v>
      </c>
      <c r="AQ32" s="111">
        <f>SUM(D32:AO32)</f>
        <v>870</v>
      </c>
      <c r="AR32" s="114">
        <f>AQ32/AP32</f>
        <v>96.666666666666671</v>
      </c>
      <c r="AS32" s="113">
        <f>MAX(D32:AO32)</f>
        <v>142</v>
      </c>
      <c r="AT32" s="116">
        <f>MIN(D32:AO32)</f>
        <v>70</v>
      </c>
    </row>
    <row r="33" spans="1:46" ht="14.25">
      <c r="A33" s="117">
        <v>32</v>
      </c>
      <c r="B33" s="105" t="s">
        <v>143</v>
      </c>
      <c r="C33" s="106" t="s">
        <v>20</v>
      </c>
      <c r="D33" s="107"/>
      <c r="E33" s="107"/>
      <c r="F33" s="107">
        <v>96</v>
      </c>
      <c r="G33" s="107"/>
      <c r="H33" s="107"/>
      <c r="I33" s="107"/>
      <c r="J33" s="109"/>
      <c r="K33" s="110"/>
      <c r="L33" s="107"/>
      <c r="M33" s="107"/>
      <c r="N33" s="107"/>
      <c r="O33" s="107"/>
      <c r="P33" s="107"/>
      <c r="Q33" s="109"/>
      <c r="R33" s="110"/>
      <c r="S33" s="107"/>
      <c r="T33" s="107"/>
      <c r="U33" s="107"/>
      <c r="V33" s="111"/>
      <c r="W33" s="111"/>
      <c r="X33" s="112"/>
      <c r="Y33" s="113"/>
      <c r="Z33" s="111"/>
      <c r="AA33" s="111"/>
      <c r="AB33" s="111"/>
      <c r="AC33" s="111"/>
      <c r="AD33" s="111"/>
      <c r="AE33" s="112"/>
      <c r="AF33" s="113"/>
      <c r="AG33" s="111"/>
      <c r="AH33" s="111"/>
      <c r="AI33" s="111"/>
      <c r="AJ33" s="111"/>
      <c r="AK33" s="111"/>
      <c r="AL33" s="112"/>
      <c r="AM33" s="113"/>
      <c r="AN33" s="113"/>
      <c r="AO33" s="111"/>
      <c r="AP33" s="140">
        <f>COUNTA(D33:AO33)</f>
        <v>1</v>
      </c>
      <c r="AQ33" s="111">
        <f>SUM(D33:AO33)</f>
        <v>96</v>
      </c>
      <c r="AR33" s="114">
        <f>AQ33/AP33</f>
        <v>96</v>
      </c>
      <c r="AS33" s="113">
        <f>MAX(D33:AO33)</f>
        <v>96</v>
      </c>
      <c r="AT33" s="116">
        <f>MIN(D33:AO33)</f>
        <v>96</v>
      </c>
    </row>
    <row r="34" spans="1:46" ht="14.25">
      <c r="A34" s="117">
        <v>33</v>
      </c>
      <c r="B34" s="105" t="s">
        <v>191</v>
      </c>
      <c r="C34" s="106" t="s">
        <v>14</v>
      </c>
      <c r="D34" s="107">
        <v>85</v>
      </c>
      <c r="E34" s="107"/>
      <c r="F34" s="107">
        <v>95</v>
      </c>
      <c r="G34" s="107">
        <v>81</v>
      </c>
      <c r="H34" s="107">
        <v>84</v>
      </c>
      <c r="I34" s="107">
        <v>121</v>
      </c>
      <c r="J34" s="109">
        <v>119</v>
      </c>
      <c r="K34" s="110"/>
      <c r="L34" s="107">
        <v>77</v>
      </c>
      <c r="M34" s="107">
        <v>84</v>
      </c>
      <c r="N34" s="107">
        <v>89</v>
      </c>
      <c r="O34" s="107"/>
      <c r="P34" s="107">
        <v>90</v>
      </c>
      <c r="Q34" s="109">
        <v>125</v>
      </c>
      <c r="R34" s="110"/>
      <c r="S34" s="107"/>
      <c r="T34" s="107"/>
      <c r="U34" s="107"/>
      <c r="V34" s="111"/>
      <c r="W34" s="111"/>
      <c r="X34" s="112"/>
      <c r="Y34" s="113"/>
      <c r="Z34" s="111"/>
      <c r="AA34" s="111"/>
      <c r="AB34" s="111"/>
      <c r="AC34" s="111"/>
      <c r="AD34" s="111"/>
      <c r="AE34" s="112"/>
      <c r="AF34" s="113"/>
      <c r="AG34" s="111"/>
      <c r="AH34" s="111"/>
      <c r="AI34" s="111"/>
      <c r="AJ34" s="111"/>
      <c r="AK34" s="111"/>
      <c r="AL34" s="112"/>
      <c r="AM34" s="113"/>
      <c r="AN34" s="113"/>
      <c r="AO34" s="111"/>
      <c r="AP34" s="140">
        <f>COUNTA(D34:AO34)</f>
        <v>11</v>
      </c>
      <c r="AQ34" s="111">
        <f>SUM(D34:AO34)</f>
        <v>1050</v>
      </c>
      <c r="AR34" s="114">
        <f>AQ34/AP34</f>
        <v>95.454545454545453</v>
      </c>
      <c r="AS34" s="113">
        <f>MAX(D34:AO34)</f>
        <v>125</v>
      </c>
      <c r="AT34" s="116">
        <f>MIN(D34:AO34)</f>
        <v>77</v>
      </c>
    </row>
    <row r="35" spans="1:46" ht="14.25">
      <c r="A35" s="117">
        <v>34</v>
      </c>
      <c r="B35" s="105" t="s">
        <v>194</v>
      </c>
      <c r="C35" s="106" t="s">
        <v>10</v>
      </c>
      <c r="D35" s="107"/>
      <c r="E35" s="107"/>
      <c r="F35" s="107"/>
      <c r="G35" s="107">
        <v>98</v>
      </c>
      <c r="H35" s="107"/>
      <c r="I35" s="107">
        <v>83</v>
      </c>
      <c r="J35" s="109">
        <v>122</v>
      </c>
      <c r="K35" s="110"/>
      <c r="L35" s="107"/>
      <c r="M35" s="107"/>
      <c r="N35" s="107"/>
      <c r="O35" s="107">
        <v>67</v>
      </c>
      <c r="P35" s="107"/>
      <c r="Q35" s="109"/>
      <c r="R35" s="110"/>
      <c r="S35" s="107"/>
      <c r="T35" s="107"/>
      <c r="U35" s="107"/>
      <c r="V35" s="111"/>
      <c r="W35" s="111"/>
      <c r="X35" s="112"/>
      <c r="Y35" s="113"/>
      <c r="Z35" s="111"/>
      <c r="AA35" s="111"/>
      <c r="AB35" s="111"/>
      <c r="AC35" s="111"/>
      <c r="AD35" s="111"/>
      <c r="AE35" s="112"/>
      <c r="AF35" s="113"/>
      <c r="AG35" s="111"/>
      <c r="AH35" s="111"/>
      <c r="AI35" s="111"/>
      <c r="AJ35" s="111"/>
      <c r="AK35" s="111"/>
      <c r="AL35" s="112"/>
      <c r="AM35" s="113"/>
      <c r="AN35" s="113"/>
      <c r="AO35" s="111"/>
      <c r="AP35" s="140">
        <f>COUNTA(D35:AO35)</f>
        <v>4</v>
      </c>
      <c r="AQ35" s="111">
        <f>SUM(D35:AO35)</f>
        <v>370</v>
      </c>
      <c r="AR35" s="114">
        <f>AQ35/AP35</f>
        <v>92.5</v>
      </c>
      <c r="AS35" s="113">
        <f>MAX(D35:AO35)</f>
        <v>122</v>
      </c>
      <c r="AT35" s="116">
        <f>MIN(D35:AO35)</f>
        <v>67</v>
      </c>
    </row>
    <row r="36" spans="1:46" ht="14.25">
      <c r="A36" s="138">
        <v>35</v>
      </c>
      <c r="B36" s="105" t="s">
        <v>186</v>
      </c>
      <c r="C36" s="106" t="s">
        <v>10</v>
      </c>
      <c r="D36" s="107">
        <v>99</v>
      </c>
      <c r="E36" s="107">
        <v>94</v>
      </c>
      <c r="F36" s="107">
        <v>81</v>
      </c>
      <c r="G36" s="107"/>
      <c r="H36" s="107"/>
      <c r="I36" s="107"/>
      <c r="J36" s="109"/>
      <c r="K36" s="110"/>
      <c r="L36" s="107"/>
      <c r="M36" s="107"/>
      <c r="N36" s="107"/>
      <c r="O36" s="107"/>
      <c r="P36" s="107"/>
      <c r="Q36" s="109"/>
      <c r="R36" s="110"/>
      <c r="S36" s="107"/>
      <c r="T36" s="107"/>
      <c r="U36" s="107"/>
      <c r="V36" s="111"/>
      <c r="W36" s="111"/>
      <c r="X36" s="112"/>
      <c r="Y36" s="113"/>
      <c r="Z36" s="111"/>
      <c r="AA36" s="111"/>
      <c r="AB36" s="111"/>
      <c r="AC36" s="111"/>
      <c r="AD36" s="111"/>
      <c r="AE36" s="112"/>
      <c r="AF36" s="113"/>
      <c r="AG36" s="111"/>
      <c r="AH36" s="111"/>
      <c r="AI36" s="111"/>
      <c r="AJ36" s="111"/>
      <c r="AK36" s="111"/>
      <c r="AL36" s="112"/>
      <c r="AM36" s="113"/>
      <c r="AN36" s="113"/>
      <c r="AO36" s="111"/>
      <c r="AP36" s="140">
        <f>COUNTA(D36:AO36)</f>
        <v>3</v>
      </c>
      <c r="AQ36" s="111">
        <f>SUM(D36:AO36)</f>
        <v>274</v>
      </c>
      <c r="AR36" s="114">
        <f>AQ36/AP36</f>
        <v>91.333333333333329</v>
      </c>
      <c r="AS36" s="113">
        <f>MAX(D36:AO36)</f>
        <v>99</v>
      </c>
      <c r="AT36" s="116">
        <f>MIN(D36:AO36)</f>
        <v>81</v>
      </c>
    </row>
    <row r="37" spans="1:46" ht="14.25">
      <c r="A37" s="117">
        <v>36</v>
      </c>
      <c r="B37" s="105" t="s">
        <v>187</v>
      </c>
      <c r="C37" s="106" t="s">
        <v>10</v>
      </c>
      <c r="D37" s="107">
        <v>89</v>
      </c>
      <c r="E37" s="107">
        <v>92</v>
      </c>
      <c r="F37" s="107"/>
      <c r="G37" s="107"/>
      <c r="H37" s="107"/>
      <c r="I37" s="107"/>
      <c r="J37" s="109"/>
      <c r="K37" s="110"/>
      <c r="L37" s="107"/>
      <c r="M37" s="107"/>
      <c r="N37" s="107"/>
      <c r="O37" s="107"/>
      <c r="P37" s="107"/>
      <c r="Q37" s="109"/>
      <c r="R37" s="188"/>
      <c r="S37" s="107"/>
      <c r="T37" s="107"/>
      <c r="U37" s="107"/>
      <c r="V37" s="111"/>
      <c r="W37" s="111"/>
      <c r="X37" s="112"/>
      <c r="Y37" s="113"/>
      <c r="Z37" s="111"/>
      <c r="AA37" s="111"/>
      <c r="AB37" s="111"/>
      <c r="AC37" s="111"/>
      <c r="AD37" s="111"/>
      <c r="AE37" s="112"/>
      <c r="AF37" s="113"/>
      <c r="AG37" s="111"/>
      <c r="AH37" s="111"/>
      <c r="AI37" s="111"/>
      <c r="AJ37" s="111"/>
      <c r="AK37" s="111"/>
      <c r="AL37" s="112"/>
      <c r="AM37" s="113"/>
      <c r="AN37" s="113"/>
      <c r="AO37" s="111"/>
      <c r="AP37" s="140">
        <f>COUNTA(D37:AO37)</f>
        <v>2</v>
      </c>
      <c r="AQ37" s="111">
        <f>SUM(D37:AO37)</f>
        <v>181</v>
      </c>
      <c r="AR37" s="114">
        <f>AQ37/AP37</f>
        <v>90.5</v>
      </c>
      <c r="AS37" s="113">
        <f>MAX(D37:AO37)</f>
        <v>92</v>
      </c>
      <c r="AT37" s="116">
        <f>MIN(D37:AO37)</f>
        <v>89</v>
      </c>
    </row>
    <row r="38" spans="1:46" ht="14.25">
      <c r="A38" s="117">
        <v>37</v>
      </c>
      <c r="B38" s="120" t="s">
        <v>198</v>
      </c>
      <c r="C38" s="106" t="s">
        <v>14</v>
      </c>
      <c r="D38" s="107"/>
      <c r="E38" s="107">
        <v>101</v>
      </c>
      <c r="F38" s="107">
        <v>79</v>
      </c>
      <c r="G38" s="107"/>
      <c r="H38" s="107"/>
      <c r="I38" s="107">
        <v>76</v>
      </c>
      <c r="J38" s="109">
        <v>79</v>
      </c>
      <c r="K38" s="110"/>
      <c r="L38" s="107">
        <v>96</v>
      </c>
      <c r="M38" s="107">
        <v>121</v>
      </c>
      <c r="N38" s="107"/>
      <c r="O38" s="107">
        <v>90</v>
      </c>
      <c r="P38" s="107"/>
      <c r="Q38" s="109">
        <v>82</v>
      </c>
      <c r="R38" s="110"/>
      <c r="S38" s="107"/>
      <c r="T38" s="107"/>
      <c r="U38" s="107"/>
      <c r="V38" s="111"/>
      <c r="W38" s="111"/>
      <c r="X38" s="112"/>
      <c r="Y38" s="113"/>
      <c r="Z38" s="111"/>
      <c r="AA38" s="111"/>
      <c r="AB38" s="111"/>
      <c r="AC38" s="111"/>
      <c r="AD38" s="111"/>
      <c r="AE38" s="112"/>
      <c r="AF38" s="113"/>
      <c r="AG38" s="111"/>
      <c r="AH38" s="111"/>
      <c r="AI38" s="111"/>
      <c r="AJ38" s="111"/>
      <c r="AK38" s="111"/>
      <c r="AL38" s="112"/>
      <c r="AM38" s="113"/>
      <c r="AN38" s="113"/>
      <c r="AO38" s="111"/>
      <c r="AP38" s="140">
        <f>COUNTA(D38:AO38)</f>
        <v>8</v>
      </c>
      <c r="AQ38" s="111">
        <f>SUM(D38:AO38)</f>
        <v>724</v>
      </c>
      <c r="AR38" s="114">
        <f>AQ38/AP38</f>
        <v>90.5</v>
      </c>
      <c r="AS38" s="113">
        <f>MAX(D38:AO38)</f>
        <v>121</v>
      </c>
      <c r="AT38" s="116">
        <f>MIN(D38:AO38)</f>
        <v>76</v>
      </c>
    </row>
    <row r="39" spans="1:46" ht="14.25">
      <c r="A39" s="138">
        <v>38</v>
      </c>
      <c r="B39" s="120" t="s">
        <v>190</v>
      </c>
      <c r="C39" s="106" t="s">
        <v>14</v>
      </c>
      <c r="D39" s="107">
        <v>79</v>
      </c>
      <c r="E39" s="107">
        <v>108</v>
      </c>
      <c r="F39" s="107"/>
      <c r="G39" s="107">
        <v>56</v>
      </c>
      <c r="H39" s="107">
        <v>93</v>
      </c>
      <c r="I39" s="107"/>
      <c r="J39" s="109"/>
      <c r="K39" s="110">
        <v>70</v>
      </c>
      <c r="L39" s="107"/>
      <c r="M39" s="107"/>
      <c r="N39" s="107">
        <v>79</v>
      </c>
      <c r="O39" s="107"/>
      <c r="P39" s="107"/>
      <c r="Q39" s="109"/>
      <c r="R39" s="110"/>
      <c r="S39" s="107"/>
      <c r="T39" s="107"/>
      <c r="U39" s="107"/>
      <c r="V39" s="111"/>
      <c r="W39" s="111"/>
      <c r="X39" s="112"/>
      <c r="Y39" s="113"/>
      <c r="Z39" s="111"/>
      <c r="AA39" s="111"/>
      <c r="AB39" s="111"/>
      <c r="AC39" s="111"/>
      <c r="AD39" s="111"/>
      <c r="AE39" s="112"/>
      <c r="AF39" s="113"/>
      <c r="AG39" s="111"/>
      <c r="AH39" s="111"/>
      <c r="AI39" s="111"/>
      <c r="AJ39" s="111"/>
      <c r="AK39" s="111"/>
      <c r="AL39" s="112"/>
      <c r="AM39" s="113"/>
      <c r="AN39" s="113"/>
      <c r="AO39" s="111"/>
      <c r="AP39" s="140">
        <f>COUNTA(D39:AO39)</f>
        <v>6</v>
      </c>
      <c r="AQ39" s="111">
        <f>SUM(D39:AO39)</f>
        <v>485</v>
      </c>
      <c r="AR39" s="114">
        <f>AQ39/AP39</f>
        <v>80.833333333333329</v>
      </c>
      <c r="AS39" s="113">
        <f>MAX(D39:AO39)</f>
        <v>108</v>
      </c>
      <c r="AT39" s="116">
        <f>MIN(D39:AO39)</f>
        <v>56</v>
      </c>
    </row>
    <row r="40" spans="1:46" ht="14.25">
      <c r="A40" s="117">
        <v>39</v>
      </c>
      <c r="B40" s="131" t="s">
        <v>197</v>
      </c>
      <c r="C40" s="123" t="s">
        <v>14</v>
      </c>
      <c r="D40" s="124"/>
      <c r="E40" s="124">
        <v>62</v>
      </c>
      <c r="F40" s="124"/>
      <c r="G40" s="124">
        <v>55</v>
      </c>
      <c r="H40" s="124">
        <v>75</v>
      </c>
      <c r="I40" s="124"/>
      <c r="J40" s="125"/>
      <c r="K40" s="126">
        <v>80</v>
      </c>
      <c r="L40" s="124"/>
      <c r="M40" s="124"/>
      <c r="N40" s="124">
        <v>49</v>
      </c>
      <c r="O40" s="124"/>
      <c r="P40" s="124"/>
      <c r="Q40" s="125"/>
      <c r="R40" s="126"/>
      <c r="S40" s="124"/>
      <c r="T40" s="124"/>
      <c r="U40" s="124"/>
      <c r="V40" s="127"/>
      <c r="W40" s="127"/>
      <c r="X40" s="128"/>
      <c r="Y40" s="129"/>
      <c r="Z40" s="127"/>
      <c r="AA40" s="127"/>
      <c r="AB40" s="127"/>
      <c r="AC40" s="127"/>
      <c r="AD40" s="127"/>
      <c r="AE40" s="128"/>
      <c r="AF40" s="129"/>
      <c r="AG40" s="127"/>
      <c r="AH40" s="127"/>
      <c r="AI40" s="127"/>
      <c r="AJ40" s="127"/>
      <c r="AK40" s="127"/>
      <c r="AL40" s="128"/>
      <c r="AM40" s="129"/>
      <c r="AN40" s="129"/>
      <c r="AO40" s="127"/>
      <c r="AP40" s="136">
        <f>COUNTA(D40:AO40)</f>
        <v>5</v>
      </c>
      <c r="AQ40" s="127">
        <f>SUM(D40:AO40)</f>
        <v>321</v>
      </c>
      <c r="AR40" s="132">
        <f>AQ40/AP40</f>
        <v>64.2</v>
      </c>
      <c r="AS40" s="129">
        <f>MAX(D40:AO40)</f>
        <v>80</v>
      </c>
      <c r="AT40" s="133">
        <f>MIN(D40:AO40)</f>
        <v>49</v>
      </c>
    </row>
    <row r="41" spans="1:46" ht="15" thickBot="1">
      <c r="A41" s="117">
        <v>40</v>
      </c>
      <c r="B41" s="142" t="s">
        <v>231</v>
      </c>
      <c r="C41" s="143" t="s">
        <v>14</v>
      </c>
      <c r="D41" s="144"/>
      <c r="E41" s="144"/>
      <c r="F41" s="144"/>
      <c r="G41" s="144"/>
      <c r="H41" s="144"/>
      <c r="I41" s="144"/>
      <c r="J41" s="145"/>
      <c r="K41" s="146"/>
      <c r="L41" s="144"/>
      <c r="M41" s="144"/>
      <c r="N41" s="144"/>
      <c r="O41" s="144">
        <v>73</v>
      </c>
      <c r="P41" s="144">
        <v>58</v>
      </c>
      <c r="Q41" s="145">
        <v>38</v>
      </c>
      <c r="R41" s="146"/>
      <c r="S41" s="144"/>
      <c r="T41" s="144"/>
      <c r="U41" s="144"/>
      <c r="V41" s="147"/>
      <c r="W41" s="147"/>
      <c r="X41" s="148"/>
      <c r="Y41" s="149"/>
      <c r="Z41" s="147"/>
      <c r="AA41" s="147"/>
      <c r="AB41" s="147"/>
      <c r="AC41" s="147"/>
      <c r="AD41" s="147"/>
      <c r="AE41" s="148"/>
      <c r="AF41" s="149"/>
      <c r="AG41" s="147"/>
      <c r="AH41" s="147"/>
      <c r="AI41" s="147"/>
      <c r="AJ41" s="147"/>
      <c r="AK41" s="147"/>
      <c r="AL41" s="148"/>
      <c r="AM41" s="149"/>
      <c r="AN41" s="149"/>
      <c r="AO41" s="147"/>
      <c r="AP41" s="150">
        <f>COUNTA(D41:AO41)</f>
        <v>3</v>
      </c>
      <c r="AQ41" s="147">
        <f>SUM(D41:AO41)</f>
        <v>169</v>
      </c>
      <c r="AR41" s="151">
        <f>AQ41/AP41</f>
        <v>56.333333333333336</v>
      </c>
      <c r="AS41" s="149">
        <f>MAX(D41:AO41)</f>
        <v>73</v>
      </c>
      <c r="AT41" s="152">
        <f>MIN(D41:AO41)</f>
        <v>38</v>
      </c>
    </row>
    <row r="42" spans="1:46" ht="14.25">
      <c r="A42" s="138">
        <v>41</v>
      </c>
      <c r="B42" s="105" t="s">
        <v>151</v>
      </c>
      <c r="C42" s="106" t="s">
        <v>17</v>
      </c>
      <c r="D42" s="107"/>
      <c r="E42" s="107"/>
      <c r="F42" s="107"/>
      <c r="G42" s="107"/>
      <c r="H42" s="107"/>
      <c r="I42" s="107"/>
      <c r="J42" s="109"/>
      <c r="K42" s="110"/>
      <c r="L42" s="107"/>
      <c r="M42" s="107"/>
      <c r="N42" s="107"/>
      <c r="O42" s="107"/>
      <c r="P42" s="107"/>
      <c r="Q42" s="109"/>
      <c r="R42" s="110"/>
      <c r="S42" s="107"/>
      <c r="T42" s="107"/>
      <c r="U42" s="107"/>
      <c r="V42" s="111"/>
      <c r="W42" s="111"/>
      <c r="X42" s="112"/>
      <c r="Y42" s="113"/>
      <c r="Z42" s="111"/>
      <c r="AA42" s="111"/>
      <c r="AB42" s="111"/>
      <c r="AC42" s="111"/>
      <c r="AD42" s="111"/>
      <c r="AE42" s="112"/>
      <c r="AF42" s="113"/>
      <c r="AG42" s="111"/>
      <c r="AH42" s="111"/>
      <c r="AI42" s="111"/>
      <c r="AJ42" s="111"/>
      <c r="AK42" s="111"/>
      <c r="AL42" s="112"/>
      <c r="AM42" s="113"/>
      <c r="AN42" s="113"/>
      <c r="AO42" s="111"/>
      <c r="AP42" s="140">
        <f>COUNTA(D42:AO42)</f>
        <v>0</v>
      </c>
      <c r="AQ42" s="111">
        <f>SUM(D42:AO42)</f>
        <v>0</v>
      </c>
      <c r="AR42" s="114" t="e">
        <f>AQ42/AP42</f>
        <v>#DIV/0!</v>
      </c>
      <c r="AS42" s="113">
        <f>MAX(D42:AO42)</f>
        <v>0</v>
      </c>
      <c r="AT42" s="116">
        <f>MIN(D42:AO42)</f>
        <v>0</v>
      </c>
    </row>
    <row r="43" spans="1:46" ht="14.25">
      <c r="A43" s="117">
        <v>42</v>
      </c>
      <c r="B43" s="105" t="s">
        <v>146</v>
      </c>
      <c r="C43" s="106" t="s">
        <v>20</v>
      </c>
      <c r="D43" s="107"/>
      <c r="E43" s="107"/>
      <c r="F43" s="107"/>
      <c r="G43" s="107"/>
      <c r="H43" s="107"/>
      <c r="I43" s="107"/>
      <c r="J43" s="109"/>
      <c r="K43" s="110"/>
      <c r="L43" s="107"/>
      <c r="M43" s="107"/>
      <c r="N43" s="107"/>
      <c r="O43" s="107"/>
      <c r="P43" s="107"/>
      <c r="Q43" s="109"/>
      <c r="R43" s="110"/>
      <c r="S43" s="107"/>
      <c r="T43" s="107"/>
      <c r="U43" s="107"/>
      <c r="V43" s="111"/>
      <c r="W43" s="111"/>
      <c r="X43" s="112"/>
      <c r="Y43" s="113"/>
      <c r="Z43" s="111"/>
      <c r="AA43" s="111"/>
      <c r="AB43" s="111"/>
      <c r="AC43" s="111"/>
      <c r="AD43" s="111"/>
      <c r="AE43" s="112"/>
      <c r="AF43" s="113"/>
      <c r="AG43" s="111"/>
      <c r="AH43" s="111"/>
      <c r="AI43" s="111"/>
      <c r="AJ43" s="111"/>
      <c r="AK43" s="111"/>
      <c r="AL43" s="112"/>
      <c r="AM43" s="113"/>
      <c r="AN43" s="113"/>
      <c r="AO43" s="111"/>
      <c r="AP43" s="140">
        <f>COUNTA(D43:AO43)</f>
        <v>0</v>
      </c>
      <c r="AQ43" s="111">
        <f>SUM(D43:AO43)</f>
        <v>0</v>
      </c>
      <c r="AR43" s="114" t="e">
        <f>AQ43/AP43</f>
        <v>#DIV/0!</v>
      </c>
      <c r="AS43" s="113">
        <f>MAX(D43:AO43)</f>
        <v>0</v>
      </c>
      <c r="AT43" s="116">
        <f>MIN(D43:AO43)</f>
        <v>0</v>
      </c>
    </row>
    <row r="44" spans="1:46" ht="14.25">
      <c r="A44" s="117">
        <v>43</v>
      </c>
      <c r="B44" s="105" t="s">
        <v>127</v>
      </c>
      <c r="C44" s="106" t="s">
        <v>7</v>
      </c>
      <c r="D44" s="107"/>
      <c r="E44" s="107"/>
      <c r="F44" s="107"/>
      <c r="G44" s="107"/>
      <c r="H44" s="107"/>
      <c r="I44" s="107"/>
      <c r="J44" s="109"/>
      <c r="K44" s="110"/>
      <c r="L44" s="107"/>
      <c r="M44" s="107"/>
      <c r="N44" s="107"/>
      <c r="O44" s="107"/>
      <c r="P44" s="107"/>
      <c r="Q44" s="109"/>
      <c r="R44" s="110"/>
      <c r="S44" s="107"/>
      <c r="T44" s="107"/>
      <c r="U44" s="107"/>
      <c r="V44" s="111"/>
      <c r="W44" s="111"/>
      <c r="X44" s="112"/>
      <c r="Y44" s="121"/>
      <c r="Z44" s="111"/>
      <c r="AA44" s="111"/>
      <c r="AB44" s="111"/>
      <c r="AC44" s="111"/>
      <c r="AD44" s="111"/>
      <c r="AE44" s="112"/>
      <c r="AF44" s="113"/>
      <c r="AG44" s="111"/>
      <c r="AH44" s="111"/>
      <c r="AI44" s="111"/>
      <c r="AJ44" s="111"/>
      <c r="AK44" s="111"/>
      <c r="AL44" s="112"/>
      <c r="AM44" s="113"/>
      <c r="AN44" s="113"/>
      <c r="AO44" s="111"/>
      <c r="AP44" s="140">
        <f>COUNTA(D44:AO44)</f>
        <v>0</v>
      </c>
      <c r="AQ44" s="111">
        <f>SUM(D44:AO44)</f>
        <v>0</v>
      </c>
      <c r="AR44" s="114" t="e">
        <f>AQ44/AP44</f>
        <v>#DIV/0!</v>
      </c>
      <c r="AS44" s="113">
        <f>MAX(D44:AO44)</f>
        <v>0</v>
      </c>
      <c r="AT44" s="116">
        <f>MIN(D44:AO44)</f>
        <v>0</v>
      </c>
    </row>
    <row r="45" spans="1:46" ht="14.25">
      <c r="A45" s="138">
        <v>44</v>
      </c>
      <c r="B45" s="122" t="s">
        <v>127</v>
      </c>
      <c r="C45" s="123" t="s">
        <v>21</v>
      </c>
      <c r="D45" s="124"/>
      <c r="E45" s="124"/>
      <c r="F45" s="124"/>
      <c r="G45" s="124"/>
      <c r="H45" s="124"/>
      <c r="I45" s="124"/>
      <c r="J45" s="125"/>
      <c r="K45" s="126"/>
      <c r="L45" s="124"/>
      <c r="M45" s="124"/>
      <c r="N45" s="124"/>
      <c r="O45" s="124"/>
      <c r="P45" s="124"/>
      <c r="Q45" s="125"/>
      <c r="R45" s="126"/>
      <c r="S45" s="124"/>
      <c r="T45" s="124"/>
      <c r="U45" s="124"/>
      <c r="V45" s="127"/>
      <c r="W45" s="127"/>
      <c r="X45" s="128"/>
      <c r="Y45" s="129"/>
      <c r="Z45" s="127"/>
      <c r="AA45" s="127"/>
      <c r="AB45" s="127"/>
      <c r="AC45" s="127"/>
      <c r="AD45" s="127"/>
      <c r="AE45" s="128"/>
      <c r="AF45" s="129"/>
      <c r="AG45" s="127"/>
      <c r="AH45" s="127"/>
      <c r="AI45" s="127"/>
      <c r="AJ45" s="127"/>
      <c r="AK45" s="127"/>
      <c r="AL45" s="128"/>
      <c r="AM45" s="129"/>
      <c r="AN45" s="129"/>
      <c r="AO45" s="127"/>
      <c r="AP45" s="140">
        <f>COUNTA(D45:AO45)</f>
        <v>0</v>
      </c>
      <c r="AQ45" s="111">
        <f>SUM(D45:AO45)</f>
        <v>0</v>
      </c>
      <c r="AR45" s="114" t="e">
        <f>AQ45/AP45</f>
        <v>#DIV/0!</v>
      </c>
      <c r="AS45" s="113">
        <f>MAX(D45:AO45)</f>
        <v>0</v>
      </c>
      <c r="AT45" s="116">
        <f>MIN(D45:AO45)</f>
        <v>0</v>
      </c>
    </row>
    <row r="46" spans="1:46" ht="14.25">
      <c r="A46" s="138">
        <v>45</v>
      </c>
      <c r="B46" s="122" t="s">
        <v>147</v>
      </c>
      <c r="C46" s="106" t="s">
        <v>18</v>
      </c>
      <c r="D46" s="124"/>
      <c r="E46" s="124"/>
      <c r="F46" s="124"/>
      <c r="G46" s="124"/>
      <c r="H46" s="124"/>
      <c r="I46" s="124"/>
      <c r="J46" s="125"/>
      <c r="K46" s="126"/>
      <c r="L46" s="124"/>
      <c r="M46" s="124"/>
      <c r="N46" s="124"/>
      <c r="O46" s="124"/>
      <c r="P46" s="124"/>
      <c r="Q46" s="125"/>
      <c r="R46" s="126"/>
      <c r="S46" s="124"/>
      <c r="T46" s="124"/>
      <c r="U46" s="124"/>
      <c r="V46" s="127"/>
      <c r="W46" s="127"/>
      <c r="X46" s="128"/>
      <c r="Y46" s="129"/>
      <c r="Z46" s="127"/>
      <c r="AA46" s="127"/>
      <c r="AB46" s="127"/>
      <c r="AC46" s="127"/>
      <c r="AD46" s="127"/>
      <c r="AE46" s="128"/>
      <c r="AF46" s="129"/>
      <c r="AG46" s="127"/>
      <c r="AH46" s="127"/>
      <c r="AI46" s="127"/>
      <c r="AJ46" s="127"/>
      <c r="AK46" s="127"/>
      <c r="AL46" s="128"/>
      <c r="AM46" s="129"/>
      <c r="AN46" s="129"/>
      <c r="AO46" s="127"/>
      <c r="AP46" s="140">
        <f>COUNTA(D46:AO46)</f>
        <v>0</v>
      </c>
      <c r="AQ46" s="111">
        <f>SUM(D46:AO46)</f>
        <v>0</v>
      </c>
      <c r="AR46" s="114" t="e">
        <f>AQ46/AP46</f>
        <v>#DIV/0!</v>
      </c>
      <c r="AS46" s="113">
        <f>MAX(D46:AO46)</f>
        <v>0</v>
      </c>
      <c r="AT46" s="116">
        <f>MIN(D46:AO46)</f>
        <v>0</v>
      </c>
    </row>
    <row r="47" spans="1:46" ht="14.25">
      <c r="A47" s="138">
        <v>46</v>
      </c>
      <c r="B47" s="122" t="s">
        <v>140</v>
      </c>
      <c r="C47" s="123" t="s">
        <v>17</v>
      </c>
      <c r="D47" s="124"/>
      <c r="E47" s="124"/>
      <c r="F47" s="124"/>
      <c r="G47" s="124"/>
      <c r="H47" s="124"/>
      <c r="I47" s="124"/>
      <c r="J47" s="125"/>
      <c r="K47" s="126"/>
      <c r="L47" s="124"/>
      <c r="M47" s="124"/>
      <c r="N47" s="124"/>
      <c r="O47" s="124"/>
      <c r="P47" s="124"/>
      <c r="Q47" s="125"/>
      <c r="R47" s="126"/>
      <c r="S47" s="124"/>
      <c r="T47" s="124"/>
      <c r="U47" s="124"/>
      <c r="V47" s="127"/>
      <c r="W47" s="127"/>
      <c r="X47" s="128"/>
      <c r="Y47" s="129"/>
      <c r="Z47" s="127"/>
      <c r="AA47" s="127"/>
      <c r="AB47" s="127"/>
      <c r="AC47" s="127"/>
      <c r="AD47" s="127"/>
      <c r="AE47" s="128"/>
      <c r="AF47" s="129"/>
      <c r="AG47" s="127"/>
      <c r="AH47" s="127"/>
      <c r="AI47" s="127"/>
      <c r="AJ47" s="127"/>
      <c r="AK47" s="127"/>
      <c r="AL47" s="128"/>
      <c r="AM47" s="129"/>
      <c r="AN47" s="129"/>
      <c r="AO47" s="127"/>
      <c r="AP47" s="140">
        <f>COUNTA(D47:AO47)</f>
        <v>0</v>
      </c>
      <c r="AQ47" s="111">
        <f>SUM(D47:AO47)</f>
        <v>0</v>
      </c>
      <c r="AR47" s="114" t="e">
        <f>AQ47/AP47</f>
        <v>#DIV/0!</v>
      </c>
      <c r="AS47" s="113">
        <f>MAX(D47:AO47)</f>
        <v>0</v>
      </c>
      <c r="AT47" s="116">
        <f>MIN(D47:AO47)</f>
        <v>0</v>
      </c>
    </row>
    <row r="48" spans="1:46" ht="15" thickBot="1">
      <c r="A48" s="141">
        <v>47</v>
      </c>
      <c r="B48" s="142" t="s">
        <v>152</v>
      </c>
      <c r="C48" s="143" t="s">
        <v>18</v>
      </c>
      <c r="D48" s="144"/>
      <c r="E48" s="144"/>
      <c r="F48" s="144"/>
      <c r="G48" s="144"/>
      <c r="H48" s="144"/>
      <c r="I48" s="144"/>
      <c r="J48" s="145"/>
      <c r="K48" s="146"/>
      <c r="L48" s="144"/>
      <c r="M48" s="144"/>
      <c r="N48" s="144"/>
      <c r="O48" s="144"/>
      <c r="P48" s="144"/>
      <c r="Q48" s="145"/>
      <c r="R48" s="146"/>
      <c r="S48" s="144"/>
      <c r="T48" s="144"/>
      <c r="U48" s="144"/>
      <c r="V48" s="147"/>
      <c r="W48" s="147"/>
      <c r="X48" s="148"/>
      <c r="Y48" s="149"/>
      <c r="Z48" s="147"/>
      <c r="AA48" s="147"/>
      <c r="AB48" s="147"/>
      <c r="AC48" s="147"/>
      <c r="AD48" s="147"/>
      <c r="AE48" s="148"/>
      <c r="AF48" s="149"/>
      <c r="AG48" s="147"/>
      <c r="AH48" s="147"/>
      <c r="AI48" s="147"/>
      <c r="AJ48" s="147"/>
      <c r="AK48" s="147"/>
      <c r="AL48" s="148"/>
      <c r="AM48" s="149"/>
      <c r="AN48" s="149"/>
      <c r="AO48" s="147"/>
      <c r="AP48" s="150">
        <f>COUNTA(D48:AO48)</f>
        <v>0</v>
      </c>
      <c r="AQ48" s="147">
        <f>SUM(D48:AO48)</f>
        <v>0</v>
      </c>
      <c r="AR48" s="151" t="e">
        <f>AQ48/AP48</f>
        <v>#DIV/0!</v>
      </c>
      <c r="AS48" s="149">
        <f>MAX(D48:AO48)</f>
        <v>0</v>
      </c>
      <c r="AT48" s="152">
        <f>MIN(D48:AO48)</f>
        <v>0</v>
      </c>
    </row>
  </sheetData>
  <autoFilter ref="A1:AT48"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hiddenButton="1" showButton="0"/>
    <filterColumn colId="20" hiddenButton="1" showButton="0"/>
    <filterColumn colId="21" showButton="0"/>
    <filterColumn colId="22" hiddenButton="1" showButton="0"/>
    <filterColumn colId="23" hiddenButton="1" showButton="0"/>
    <filterColumn colId="24" hiddenButton="1" showButton="0"/>
    <filterColumn colId="25" hiddenButton="1" showButton="0"/>
    <filterColumn colId="26" hiddenButton="1" showButton="0"/>
    <filterColumn colId="27" hiddenButton="1" showButton="0"/>
    <filterColumn colId="28" hiddenButton="1" showButton="0"/>
    <filterColumn colId="29" hiddenButton="1" showButton="0"/>
    <filterColumn colId="30" hiddenButton="1" showButton="0"/>
    <filterColumn colId="31" hiddenButton="1" showButton="0"/>
    <filterColumn colId="32" hiddenButton="1" showButton="0"/>
    <filterColumn colId="33" hiddenButton="1" showButton="0"/>
    <filterColumn colId="34" hiddenButton="1" showButton="0"/>
    <filterColumn colId="35" hiddenButton="1" showButton="0"/>
    <filterColumn colId="36" hiddenButton="1" showButton="0"/>
    <filterColumn colId="37" hiddenButton="1" showButton="0"/>
    <filterColumn colId="38" hiddenButton="1" showButton="0"/>
    <filterColumn colId="39" hiddenButton="1" showButton="0"/>
    <filterColumn colId="40" hiddenButton="1" showButton="0"/>
    <filterColumn colId="41" showButton="0"/>
    <filterColumn colId="42" showButton="0"/>
    <filterColumn colId="43" showButton="0"/>
    <filterColumn colId="44" showButton="0"/>
  </autoFilter>
  <sortState ref="B3:AT48">
    <sortCondition descending="1" ref="AR3:AR48"/>
  </sortState>
  <mergeCells count="4">
    <mergeCell ref="A1:A2"/>
    <mergeCell ref="B1:B2"/>
    <mergeCell ref="C1:C2"/>
    <mergeCell ref="D1:AT1"/>
  </mergeCells>
  <conditionalFormatting sqref="B3:C48 AQ3:AT48 E2:AT2 B1:C1 D1:D2">
    <cfRule type="cellIs" dxfId="3" priority="10" stopIfTrue="1" operator="equal">
      <formula>0</formula>
    </cfRule>
  </conditionalFormatting>
  <conditionalFormatting sqref="AM43:AO44 AM45:AP48 D43:AL48 D28:AO41 D3:AP20 D22:AO23 AP21:AP44">
    <cfRule type="cellIs" dxfId="2" priority="9" stopIfTrue="1" operator="greaterThanOrEqual">
      <formula>200</formula>
    </cfRule>
  </conditionalFormatting>
  <conditionalFormatting sqref="D3:AO48">
    <cfRule type="cellIs" dxfId="1" priority="8" operator="greaterThan">
      <formula>199</formula>
    </cfRule>
  </conditionalFormatting>
  <conditionalFormatting sqref="D3:AO48">
    <cfRule type="cellIs" dxfId="0" priority="7" stopIfTrue="1" operator="greaterThan">
      <formula>200</formula>
    </cfRule>
  </conditionalFormatting>
  <printOptions verticalCentered="1"/>
  <pageMargins left="0.19685039370078741" right="0" top="0.19685039370078741" bottom="0.19685039370078741" header="0.31496062992125984" footer="0.31496062992125984"/>
  <pageSetup paperSize="9" scale="71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družstva</vt:lpstr>
      <vt:lpstr>rozlosování</vt:lpstr>
      <vt:lpstr>jednotlivci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</dc:creator>
  <cp:lastModifiedBy>Martin</cp:lastModifiedBy>
  <cp:lastPrinted>2017-11-26T11:47:20Z</cp:lastPrinted>
  <dcterms:created xsi:type="dcterms:W3CDTF">2017-10-10T10:24:51Z</dcterms:created>
  <dcterms:modified xsi:type="dcterms:W3CDTF">2017-11-26T11:51:25Z</dcterms:modified>
</cp:coreProperties>
</file>