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8735" windowHeight="8385" activeTab="1"/>
  </bookViews>
  <sheets>
    <sheet name="družstva" sheetId="2" r:id="rId1"/>
    <sheet name="rozlosování" sheetId="1" r:id="rId2"/>
    <sheet name="jednotlivci" sheetId="3" r:id="rId3"/>
  </sheets>
  <definedNames>
    <definedName name="_xlnm._FilterDatabase" localSheetId="0" hidden="1">družstva!$B$3:$BC$10</definedName>
    <definedName name="_xlnm._FilterDatabase" localSheetId="2" hidden="1">jednotlivci!$A$1:$BB$51</definedName>
  </definedNames>
  <calcPr calcId="124519"/>
</workbook>
</file>

<file path=xl/calcChain.xml><?xml version="1.0" encoding="utf-8"?>
<calcChain xmlns="http://schemas.openxmlformats.org/spreadsheetml/2006/main">
  <c r="BB49" i="3"/>
  <c r="BA49"/>
  <c r="AY49"/>
  <c r="AZ49" s="1"/>
  <c r="AX49"/>
  <c r="BB20"/>
  <c r="BA20"/>
  <c r="AY20"/>
  <c r="AX20"/>
  <c r="BB11"/>
  <c r="BA11"/>
  <c r="AY11"/>
  <c r="AX11"/>
  <c r="BB32"/>
  <c r="BA32"/>
  <c r="AY32"/>
  <c r="AX32"/>
  <c r="AZ32" l="1"/>
  <c r="AZ11"/>
  <c r="AZ20"/>
  <c r="BB6"/>
  <c r="BA6"/>
  <c r="AY6"/>
  <c r="AX6"/>
  <c r="BB48"/>
  <c r="BA48"/>
  <c r="AY48"/>
  <c r="AX48"/>
  <c r="AW9" i="2"/>
  <c r="AX7" i="3"/>
  <c r="AX22"/>
  <c r="AX8"/>
  <c r="BB31"/>
  <c r="BA31"/>
  <c r="AY31"/>
  <c r="AX31"/>
  <c r="BB45"/>
  <c r="BA45"/>
  <c r="AY45"/>
  <c r="AX45"/>
  <c r="BB34"/>
  <c r="BA34"/>
  <c r="AY34"/>
  <c r="AX34"/>
  <c r="BB27"/>
  <c r="BA27"/>
  <c r="AY27"/>
  <c r="AX27"/>
  <c r="BB33"/>
  <c r="BA33"/>
  <c r="AY33"/>
  <c r="AX33"/>
  <c r="BB50"/>
  <c r="BA50"/>
  <c r="AY50"/>
  <c r="AX50"/>
  <c r="BB19"/>
  <c r="BA19"/>
  <c r="AY19"/>
  <c r="AX19"/>
  <c r="BB3"/>
  <c r="BA3"/>
  <c r="AY3"/>
  <c r="AX3"/>
  <c r="BB30"/>
  <c r="BA30"/>
  <c r="AY30"/>
  <c r="AX30"/>
  <c r="BB29"/>
  <c r="BA29"/>
  <c r="AY29"/>
  <c r="AX29"/>
  <c r="BB38"/>
  <c r="BA38"/>
  <c r="AY38"/>
  <c r="AX38"/>
  <c r="BB26"/>
  <c r="BA26"/>
  <c r="AY26"/>
  <c r="AX26"/>
  <c r="BB25"/>
  <c r="BA25"/>
  <c r="AY25"/>
  <c r="AX25"/>
  <c r="BB51"/>
  <c r="BA51"/>
  <c r="AY51"/>
  <c r="AX51"/>
  <c r="BB46"/>
  <c r="BA46"/>
  <c r="AY46"/>
  <c r="AX46"/>
  <c r="BB18"/>
  <c r="BA18"/>
  <c r="AY18"/>
  <c r="AX18"/>
  <c r="BB14"/>
  <c r="BA14"/>
  <c r="AY14"/>
  <c r="AX14"/>
  <c r="BB40"/>
  <c r="BA40"/>
  <c r="AY40"/>
  <c r="AX40"/>
  <c r="BB15"/>
  <c r="BA15"/>
  <c r="AY15"/>
  <c r="AX15"/>
  <c r="BB17"/>
  <c r="BA17"/>
  <c r="AY17"/>
  <c r="AX17"/>
  <c r="BB24"/>
  <c r="BA24"/>
  <c r="AY24"/>
  <c r="AX24"/>
  <c r="BB37"/>
  <c r="BA37"/>
  <c r="AY37"/>
  <c r="AX37"/>
  <c r="BB35"/>
  <c r="BA35"/>
  <c r="AY35"/>
  <c r="AX35"/>
  <c r="BB23"/>
  <c r="BA23"/>
  <c r="AY23"/>
  <c r="AX23"/>
  <c r="BB13"/>
  <c r="BA13"/>
  <c r="AY13"/>
  <c r="AX13"/>
  <c r="BB41"/>
  <c r="BA41"/>
  <c r="AY41"/>
  <c r="AX41"/>
  <c r="BB10"/>
  <c r="BA10"/>
  <c r="AY10"/>
  <c r="AX10"/>
  <c r="BB36"/>
  <c r="BA36"/>
  <c r="AY36"/>
  <c r="AX36"/>
  <c r="BB44"/>
  <c r="BA44"/>
  <c r="AY44"/>
  <c r="AX44"/>
  <c r="BB12"/>
  <c r="BA12"/>
  <c r="AY12"/>
  <c r="AX12"/>
  <c r="BB16"/>
  <c r="BA16"/>
  <c r="AY16"/>
  <c r="AX16"/>
  <c r="BB39"/>
  <c r="BA39"/>
  <c r="AY39"/>
  <c r="AX39"/>
  <c r="BB7"/>
  <c r="BA7"/>
  <c r="AY7"/>
  <c r="BB28"/>
  <c r="BA28"/>
  <c r="AY28"/>
  <c r="AX28"/>
  <c r="BB21"/>
  <c r="BA21"/>
  <c r="AY21"/>
  <c r="AX21"/>
  <c r="BB43"/>
  <c r="BA43"/>
  <c r="AY43"/>
  <c r="AX43"/>
  <c r="BB9"/>
  <c r="BA9"/>
  <c r="AY9"/>
  <c r="AX9"/>
  <c r="BB42"/>
  <c r="BA42"/>
  <c r="AY42"/>
  <c r="AX42"/>
  <c r="BB47"/>
  <c r="BA47"/>
  <c r="AY47"/>
  <c r="AX47"/>
  <c r="BB4"/>
  <c r="BA4"/>
  <c r="AY4"/>
  <c r="AX4"/>
  <c r="BB5"/>
  <c r="BA5"/>
  <c r="AY5"/>
  <c r="AX5"/>
  <c r="BB22"/>
  <c r="BA22"/>
  <c r="AY22"/>
  <c r="BB8"/>
  <c r="BA8"/>
  <c r="AY8"/>
  <c r="BA11" i="2"/>
  <c r="AZ11"/>
  <c r="BC8"/>
  <c r="AX8"/>
  <c r="AW8"/>
  <c r="BB8" s="1"/>
  <c r="BC4"/>
  <c r="AX4"/>
  <c r="AW4"/>
  <c r="BB4" s="1"/>
  <c r="BC6"/>
  <c r="AX6"/>
  <c r="AW6"/>
  <c r="BB6" s="1"/>
  <c r="BC7"/>
  <c r="AX7"/>
  <c r="AW7"/>
  <c r="BB7" s="1"/>
  <c r="BC5"/>
  <c r="AX5"/>
  <c r="AW5"/>
  <c r="BB5" s="1"/>
  <c r="BC9"/>
  <c r="AX9"/>
  <c r="BB9"/>
  <c r="BC10"/>
  <c r="AX10"/>
  <c r="AW10"/>
  <c r="BB10" s="1"/>
  <c r="BC3"/>
  <c r="AX3"/>
  <c r="AW3"/>
  <c r="BB3" s="1"/>
  <c r="AY9" l="1"/>
  <c r="AZ6" i="3"/>
  <c r="AZ48"/>
  <c r="AZ34"/>
  <c r="AZ31"/>
  <c r="AZ22"/>
  <c r="AZ4"/>
  <c r="AZ42"/>
  <c r="AZ43"/>
  <c r="AZ28"/>
  <c r="AZ39"/>
  <c r="AZ12"/>
  <c r="AZ36"/>
  <c r="AZ41"/>
  <c r="AZ23"/>
  <c r="AZ24"/>
  <c r="AZ15"/>
  <c r="AZ14"/>
  <c r="AZ46"/>
  <c r="AZ25"/>
  <c r="AZ38"/>
  <c r="AZ29"/>
  <c r="AZ3"/>
  <c r="AZ50"/>
  <c r="AZ8"/>
  <c r="AZ5"/>
  <c r="AZ47"/>
  <c r="AZ9"/>
  <c r="AZ21"/>
  <c r="AZ7"/>
  <c r="AZ16"/>
  <c r="AZ44"/>
  <c r="AZ10"/>
  <c r="AZ13"/>
  <c r="AZ35"/>
  <c r="AZ37"/>
  <c r="AZ17"/>
  <c r="AZ40"/>
  <c r="AZ18"/>
  <c r="AZ51"/>
  <c r="AZ26"/>
  <c r="AZ30"/>
  <c r="AZ19"/>
  <c r="AZ33"/>
  <c r="AZ27"/>
  <c r="AZ45"/>
  <c r="AY10" i="2"/>
  <c r="AY6"/>
  <c r="AY5"/>
  <c r="AY8"/>
  <c r="BB11"/>
  <c r="BC11" s="1"/>
  <c r="AY3"/>
  <c r="AY7"/>
  <c r="AY4"/>
  <c r="AW11"/>
</calcChain>
</file>

<file path=xl/sharedStrings.xml><?xml version="1.0" encoding="utf-8"?>
<sst xmlns="http://schemas.openxmlformats.org/spreadsheetml/2006/main" count="1067" uniqueCount="369">
  <si>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2017/ jaro 2018</t>
    </r>
  </si>
  <si>
    <t>1. Hrací den   23.10.2017  v 18:00</t>
  </si>
  <si>
    <t>začátek zápasu</t>
  </si>
  <si>
    <t>dráha č.1</t>
  </si>
  <si>
    <t>dráha č.2</t>
  </si>
  <si>
    <t>dráha č.3</t>
  </si>
  <si>
    <t>dráha č.4</t>
  </si>
  <si>
    <t>Tak určitě</t>
  </si>
  <si>
    <t>A</t>
  </si>
  <si>
    <t>zápas č.1</t>
  </si>
  <si>
    <t>Magnificent</t>
  </si>
  <si>
    <t>OK Dukla</t>
  </si>
  <si>
    <t>zápas č.2</t>
  </si>
  <si>
    <t>Trigonit</t>
  </si>
  <si>
    <t>B</t>
  </si>
  <si>
    <t>zápas č.3</t>
  </si>
  <si>
    <t>Lemplíci</t>
  </si>
  <si>
    <t>Sluníčka</t>
  </si>
  <si>
    <t>zápas č.4</t>
  </si>
  <si>
    <t>Lazaři</t>
  </si>
  <si>
    <t>Stavebníčci</t>
  </si>
  <si>
    <t>C</t>
  </si>
  <si>
    <t>zápas č.5</t>
  </si>
  <si>
    <t>zápas č.6</t>
  </si>
  <si>
    <t>D</t>
  </si>
  <si>
    <t>zápas č.7</t>
  </si>
  <si>
    <t>zápas č.8</t>
  </si>
  <si>
    <t>E</t>
  </si>
  <si>
    <t>zápas č.9</t>
  </si>
  <si>
    <t>zápas č.10</t>
  </si>
  <si>
    <t>F</t>
  </si>
  <si>
    <t>zápas č.11</t>
  </si>
  <si>
    <t>zápas č.12</t>
  </si>
  <si>
    <t>G</t>
  </si>
  <si>
    <t>zápas č.13</t>
  </si>
  <si>
    <t>zápas č.14</t>
  </si>
  <si>
    <t>H</t>
  </si>
  <si>
    <t>2. Hrací den   30.10.2017  v 18:00</t>
  </si>
  <si>
    <t>zápas č.15</t>
  </si>
  <si>
    <t>zápas č.16</t>
  </si>
  <si>
    <t>zápas č.17</t>
  </si>
  <si>
    <t>zápas č.18</t>
  </si>
  <si>
    <t>zápas č.19</t>
  </si>
  <si>
    <t>zápas č.20</t>
  </si>
  <si>
    <t>zápas č.21</t>
  </si>
  <si>
    <t>zápas č.22</t>
  </si>
  <si>
    <t>zápas č.23</t>
  </si>
  <si>
    <t>zápas č.24</t>
  </si>
  <si>
    <t>zápas č.25</t>
  </si>
  <si>
    <t>zápas č.26</t>
  </si>
  <si>
    <t>zápas č.27</t>
  </si>
  <si>
    <t>zápas č.28</t>
  </si>
  <si>
    <t>Další hrací dny:</t>
  </si>
  <si>
    <t>3. kolo</t>
  </si>
  <si>
    <t>4.12.</t>
  </si>
  <si>
    <t>11.12.</t>
  </si>
  <si>
    <t>4. kolo</t>
  </si>
  <si>
    <t>17.12.</t>
  </si>
  <si>
    <t>5. kolo</t>
  </si>
  <si>
    <t>8.1.</t>
  </si>
  <si>
    <t>15.1.</t>
  </si>
  <si>
    <t>6. kolo</t>
  </si>
  <si>
    <t>29.1.</t>
  </si>
  <si>
    <t>5.2.</t>
  </si>
  <si>
    <t>7. kolo</t>
  </si>
  <si>
    <t>19.2.</t>
  </si>
  <si>
    <t>26.2.</t>
  </si>
  <si>
    <t xml:space="preserve"> (jarní prázdniny - možno přeložit)</t>
  </si>
  <si>
    <t>8. kolo</t>
  </si>
  <si>
    <t>12.3.</t>
  </si>
  <si>
    <t>19.3.</t>
  </si>
  <si>
    <t>9. kolo</t>
  </si>
  <si>
    <t>2.4.</t>
  </si>
  <si>
    <t>9.4.</t>
  </si>
  <si>
    <t>10. kolo</t>
  </si>
  <si>
    <t>23.4.</t>
  </si>
  <si>
    <t>30.4.</t>
  </si>
  <si>
    <t>11. kolo</t>
  </si>
  <si>
    <t>14.5.</t>
  </si>
  <si>
    <t>21.5.</t>
  </si>
  <si>
    <t>12. kolo</t>
  </si>
  <si>
    <t>konec 1. kolo</t>
  </si>
  <si>
    <t xml:space="preserve">  Nedělní vánoční kolo - celé </t>
  </si>
  <si>
    <t xml:space="preserve">      Finále - termín dle dohody</t>
  </si>
  <si>
    <t>Týmy - písmena dle pořadí 17. ročníku</t>
  </si>
  <si>
    <t>3. Hrací den   13.11.2017  v 18:00</t>
  </si>
  <si>
    <t>4. Hrací den   20.11.2017  v 18:00</t>
  </si>
  <si>
    <t>konec 2. kolo</t>
  </si>
  <si>
    <t xml:space="preserve">Princip: </t>
  </si>
  <si>
    <t>atd…</t>
  </si>
  <si>
    <t>1) v každém kole posun týmů o jeden řádek dozadu (dolů) oproti předcházejícímu kolu (vždy)</t>
  </si>
  <si>
    <t>3) přesun drah - týmy z 1:2 hrají na 3:4 a naopak</t>
  </si>
  <si>
    <t>2) změna - otočení drah vzájemných zápasů (viz 2. kolo)</t>
  </si>
  <si>
    <t>4) změna - otočení drah vzájemných zápasů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</si>
  <si>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</si>
  <si>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</si>
  <si>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</si>
  <si>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</si>
  <si>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</si>
  <si>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</si>
  <si>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</si>
  <si>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</si>
  <si>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</si>
  <si>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</si>
  <si>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TAK URČITĚ</t>
  </si>
  <si>
    <t>2.</t>
  </si>
  <si>
    <t>3.</t>
  </si>
  <si>
    <t>4.</t>
  </si>
  <si>
    <t>5.</t>
  </si>
  <si>
    <t>LEMPLÍCI</t>
  </si>
  <si>
    <t>6.</t>
  </si>
  <si>
    <t>STAVEBNÍČCI</t>
  </si>
  <si>
    <t>7.</t>
  </si>
  <si>
    <t>LAZAŘI</t>
  </si>
  <si>
    <t>8.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</si>
  <si>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</si>
  <si>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</si>
  <si>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</si>
  <si>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</si>
  <si>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</si>
  <si>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</si>
  <si>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</si>
  <si>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Břéťa</t>
  </si>
  <si>
    <t>Michal</t>
  </si>
  <si>
    <t>Lenička</t>
  </si>
  <si>
    <t>Kuky</t>
  </si>
  <si>
    <t>Véna</t>
  </si>
  <si>
    <t>Víťa</t>
  </si>
  <si>
    <t>Kiza</t>
  </si>
  <si>
    <t>Aleš</t>
  </si>
  <si>
    <t>Bróďa</t>
  </si>
  <si>
    <t>Valda</t>
  </si>
  <si>
    <t>Karlos</t>
  </si>
  <si>
    <t>Láďa</t>
  </si>
  <si>
    <t>Olda</t>
  </si>
  <si>
    <t>Míša</t>
  </si>
  <si>
    <t>Rambi</t>
  </si>
  <si>
    <t>Hanzi</t>
  </si>
  <si>
    <t>Paži</t>
  </si>
  <si>
    <t>Lúďa</t>
  </si>
  <si>
    <t>Marcelka</t>
  </si>
  <si>
    <t>Bohouš</t>
  </si>
  <si>
    <t>Ivoš</t>
  </si>
  <si>
    <t>Kája</t>
  </si>
  <si>
    <t>Francois</t>
  </si>
  <si>
    <t>Honza</t>
  </si>
  <si>
    <t>Dušan</t>
  </si>
  <si>
    <t>Peťa</t>
  </si>
  <si>
    <t>Staník</t>
  </si>
  <si>
    <t>Danča</t>
  </si>
  <si>
    <t>XVIII. ročník - JBL družstev - celkové výsledky jednotlivců</t>
  </si>
  <si>
    <t>281:412</t>
  </si>
  <si>
    <t>479:251</t>
  </si>
  <si>
    <t>393:368</t>
  </si>
  <si>
    <t>433:379</t>
  </si>
  <si>
    <t>327:271</t>
  </si>
  <si>
    <t>416:293</t>
  </si>
  <si>
    <t>379:517</t>
  </si>
  <si>
    <t>424:407</t>
  </si>
  <si>
    <t>357:289</t>
  </si>
  <si>
    <t>379:422</t>
  </si>
  <si>
    <t>244:434</t>
  </si>
  <si>
    <t>387:377</t>
  </si>
  <si>
    <t>475:449</t>
  </si>
  <si>
    <t>368:327</t>
  </si>
  <si>
    <t>321:405</t>
  </si>
  <si>
    <t>411:192</t>
  </si>
  <si>
    <t>307:389</t>
  </si>
  <si>
    <t>386:426</t>
  </si>
  <si>
    <t>352:417</t>
  </si>
  <si>
    <t>252:362</t>
  </si>
  <si>
    <t>348:432</t>
  </si>
  <si>
    <t>405:328</t>
  </si>
  <si>
    <t>363:279</t>
  </si>
  <si>
    <t>291:335</t>
  </si>
  <si>
    <t>396:561</t>
  </si>
  <si>
    <t>312:408</t>
  </si>
  <si>
    <t>358:312</t>
  </si>
  <si>
    <t>369:416</t>
  </si>
  <si>
    <t>TRIGONIT</t>
  </si>
  <si>
    <t>MAGNICIFENT</t>
  </si>
  <si>
    <t>OK DUKLA</t>
  </si>
  <si>
    <t xml:space="preserve">Jaromír </t>
  </si>
  <si>
    <t>Michal2</t>
  </si>
  <si>
    <t>Vlaďka</t>
  </si>
  <si>
    <t>Bára</t>
  </si>
  <si>
    <t>Béďa</t>
  </si>
  <si>
    <t>Tomáš</t>
  </si>
  <si>
    <t>Ondra</t>
  </si>
  <si>
    <t>Bolek</t>
  </si>
  <si>
    <t>Libor</t>
  </si>
  <si>
    <t>ZÁPASY - 18. ročník - 2017/2018</t>
  </si>
  <si>
    <t>Ája</t>
  </si>
  <si>
    <t>Vladana</t>
  </si>
  <si>
    <t>konec 3. kolo</t>
  </si>
  <si>
    <t>0:309</t>
  </si>
  <si>
    <t>422:311</t>
  </si>
  <si>
    <t>403:0</t>
  </si>
  <si>
    <t>254:375</t>
  </si>
  <si>
    <t>350:365</t>
  </si>
  <si>
    <t>430:349</t>
  </si>
  <si>
    <t>289:373</t>
  </si>
  <si>
    <t>0:432</t>
  </si>
  <si>
    <t>415:394</t>
  </si>
  <si>
    <t>348:377</t>
  </si>
  <si>
    <t>0:421</t>
  </si>
  <si>
    <t>454:353</t>
  </si>
  <si>
    <t>370:277</t>
  </si>
  <si>
    <t>427:389</t>
  </si>
  <si>
    <t>473:452</t>
  </si>
  <si>
    <t>387:376</t>
  </si>
  <si>
    <t>391:257</t>
  </si>
  <si>
    <t>217:336</t>
  </si>
  <si>
    <t>373:303</t>
  </si>
  <si>
    <t>408:381</t>
  </si>
  <si>
    <t>427:378</t>
  </si>
  <si>
    <t>290:246</t>
  </si>
  <si>
    <t>411:427</t>
  </si>
  <si>
    <t>377:473</t>
  </si>
  <si>
    <t>290:345</t>
  </si>
  <si>
    <t>349:296</t>
  </si>
  <si>
    <t>451:456</t>
  </si>
  <si>
    <t>359:245</t>
  </si>
  <si>
    <t>DNF</t>
  </si>
  <si>
    <t>Míra</t>
  </si>
  <si>
    <t>Radek</t>
  </si>
  <si>
    <t>Muži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</si>
  <si>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</si>
  <si>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konec 4. kolo</t>
  </si>
  <si>
    <t>Ženy - nejvyšší nához (1 zástupce týmu 2x)</t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</si>
  <si>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 2x)</t>
    </r>
  </si>
  <si>
    <t>5. Hrací den   4.12.2017  v 18:00</t>
  </si>
  <si>
    <t>6. Hrací den   11.12.2017  v 18:00</t>
  </si>
  <si>
    <t>359:254</t>
  </si>
  <si>
    <t>430:334</t>
  </si>
  <si>
    <t>383:376</t>
  </si>
  <si>
    <t>327:381</t>
  </si>
  <si>
    <t>212:463</t>
  </si>
  <si>
    <t>431:295</t>
  </si>
  <si>
    <t>325:388</t>
  </si>
  <si>
    <t>362:413</t>
  </si>
  <si>
    <t>293:447</t>
  </si>
  <si>
    <t>265:304</t>
  </si>
  <si>
    <t>358:456</t>
  </si>
  <si>
    <t>388:400</t>
  </si>
  <si>
    <t>447:367</t>
  </si>
  <si>
    <t>334:437</t>
  </si>
  <si>
    <t>436:431</t>
  </si>
  <si>
    <t>382:260</t>
  </si>
  <si>
    <t>361:408</t>
  </si>
  <si>
    <t>403:393</t>
  </si>
  <si>
    <t>215:386</t>
  </si>
  <si>
    <t>403:381</t>
  </si>
  <si>
    <t>418:0</t>
  </si>
  <si>
    <t>394:448</t>
  </si>
  <si>
    <t>0:306</t>
  </si>
  <si>
    <t>397:412</t>
  </si>
  <si>
    <t>400:411</t>
  </si>
  <si>
    <t>392:401</t>
  </si>
  <si>
    <t>363:0</t>
  </si>
  <si>
    <t>258:432</t>
  </si>
  <si>
    <t>Petr</t>
  </si>
  <si>
    <t>286:355</t>
  </si>
  <si>
    <t>397:284</t>
  </si>
  <si>
    <t>255:454</t>
  </si>
  <si>
    <t>459:409</t>
  </si>
  <si>
    <t>360:387</t>
  </si>
  <si>
    <t>406:342</t>
  </si>
  <si>
    <t>398:262</t>
  </si>
  <si>
    <t>384:402</t>
  </si>
  <si>
    <t>373:373</t>
  </si>
  <si>
    <t>367:385</t>
  </si>
  <si>
    <t>380:337</t>
  </si>
  <si>
    <t>396:274</t>
  </si>
  <si>
    <t>434:355</t>
  </si>
  <si>
    <t>394:376</t>
  </si>
  <si>
    <t>324:430</t>
  </si>
  <si>
    <t>349:333</t>
  </si>
  <si>
    <t>328:389</t>
  </si>
  <si>
    <t>342:312</t>
  </si>
  <si>
    <t>338:335</t>
  </si>
  <si>
    <t>448:402</t>
  </si>
  <si>
    <t>456:278</t>
  </si>
  <si>
    <t>354:374</t>
  </si>
  <si>
    <t>337:351</t>
  </si>
  <si>
    <t>378:433</t>
  </si>
  <si>
    <t>275:258</t>
  </si>
  <si>
    <t>379:401</t>
  </si>
  <si>
    <t>416:394</t>
  </si>
  <si>
    <t>444:342</t>
  </si>
  <si>
    <t>Nához muži:</t>
  </si>
  <si>
    <t>Nához ženy:</t>
  </si>
  <si>
    <t>Kíza</t>
  </si>
  <si>
    <t xml:space="preserve">cena pro nejlepšího muže a ženu: láhev vína :) </t>
  </si>
  <si>
    <t>Péťa</t>
  </si>
  <si>
    <t>(2. kola)</t>
  </si>
  <si>
    <t>(3. kola)</t>
  </si>
  <si>
    <t xml:space="preserve">7. Hrací den   17.12.2017  v 14:00 </t>
  </si>
  <si>
    <t>8. Hrací den   8.1.2018  v 18:00</t>
  </si>
  <si>
    <t>9. Hrací den   15.1.2018 v 18:00</t>
  </si>
  <si>
    <t>konec 5. kolo</t>
  </si>
  <si>
    <t>Tak určitě (rozhoz)</t>
  </si>
  <si>
    <t>None</t>
  </si>
  <si>
    <t>Česťa</t>
  </si>
  <si>
    <t>10. Hrací den   29.1.2018  v 18:00</t>
  </si>
  <si>
    <t>11. Hrací den   5.2.2018 v 18:00</t>
  </si>
  <si>
    <t>konec 6. kolo</t>
  </si>
  <si>
    <t>463:408</t>
  </si>
  <si>
    <t>418:404</t>
  </si>
  <si>
    <t>443:271</t>
  </si>
  <si>
    <t>347:298</t>
  </si>
  <si>
    <t>410:476</t>
  </si>
  <si>
    <t>286:396</t>
  </si>
  <si>
    <t>355:280</t>
  </si>
  <si>
    <t>340:444</t>
  </si>
  <si>
    <t>226:470</t>
  </si>
  <si>
    <t>460:278</t>
  </si>
  <si>
    <t>366:366</t>
  </si>
  <si>
    <t>368:377</t>
  </si>
  <si>
    <t>356:312</t>
  </si>
  <si>
    <t>584:268</t>
  </si>
  <si>
    <t>379:413</t>
  </si>
  <si>
    <t>407:377</t>
  </si>
  <si>
    <t>429:282</t>
  </si>
  <si>
    <t>301:436</t>
  </si>
  <si>
    <t>312:343</t>
  </si>
  <si>
    <t>395:378</t>
  </si>
  <si>
    <t>420:463</t>
  </si>
  <si>
    <t>382:316</t>
  </si>
  <si>
    <t>333:393</t>
  </si>
  <si>
    <t>418:316</t>
  </si>
  <si>
    <t>435:410</t>
  </si>
  <si>
    <t>295:415</t>
  </si>
  <si>
    <t>309:331</t>
  </si>
  <si>
    <t>Roman</t>
  </si>
  <si>
    <t>Jiřma</t>
  </si>
  <si>
    <t>12. Hrací den   19.2.2018  v 18:00</t>
  </si>
  <si>
    <t>13. Hrací den   26.2.2018 v 18:00</t>
  </si>
  <si>
    <t>konec 7. kolo</t>
  </si>
  <si>
    <t>371:331</t>
  </si>
  <si>
    <t>269:280</t>
  </si>
  <si>
    <t>383:433</t>
  </si>
  <si>
    <t>388:364</t>
  </si>
  <si>
    <t>242:460</t>
  </si>
  <si>
    <t>393:398</t>
  </si>
  <si>
    <t>429:341</t>
  </si>
  <si>
    <t>370:289</t>
  </si>
  <si>
    <t>328:387</t>
  </si>
  <si>
    <t>397:408</t>
  </si>
  <si>
    <t>414:345</t>
  </si>
  <si>
    <t>308:442</t>
  </si>
  <si>
    <t>362:468</t>
  </si>
  <si>
    <t>357:347</t>
  </si>
  <si>
    <t>266:323</t>
  </si>
  <si>
    <t>323:423</t>
  </si>
  <si>
    <t>428:401</t>
  </si>
  <si>
    <t>340:414</t>
  </si>
  <si>
    <t>313:472</t>
  </si>
  <si>
    <t>415:339</t>
  </si>
  <si>
    <t>343:283</t>
  </si>
  <si>
    <t>406:390</t>
  </si>
  <si>
    <t>377:424</t>
  </si>
  <si>
    <t>345:412</t>
  </si>
  <si>
    <t>345:314</t>
  </si>
  <si>
    <t>269:406</t>
  </si>
  <si>
    <t>424:417</t>
  </si>
  <si>
    <t>405:417</t>
  </si>
  <si>
    <t>Fede</t>
  </si>
  <si>
    <t>Jarda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</si>
</sst>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b/>
      <i/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color rgb="FFC00000"/>
      <name val="Arial CE"/>
      <family val="2"/>
      <charset val="238"/>
    </font>
    <font>
      <sz val="8"/>
      <name val="Arial CE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1">
    <xf numFmtId="0" fontId="0" fillId="0" borderId="0" xfId="0"/>
    <xf numFmtId="0" fontId="5" fillId="0" borderId="9" xfId="0" applyFont="1" applyBorder="1" applyAlignment="1">
      <alignment horizontal="center"/>
    </xf>
    <xf numFmtId="0" fontId="5" fillId="3" borderId="9" xfId="0" applyFont="1" applyFill="1" applyBorder="1"/>
    <xf numFmtId="0" fontId="5" fillId="0" borderId="10" xfId="0" applyFont="1" applyBorder="1"/>
    <xf numFmtId="0" fontId="6" fillId="2" borderId="11" xfId="0" applyFont="1" applyFill="1" applyBorder="1" applyAlignment="1">
      <alignment horizontal="center" vertical="center"/>
    </xf>
    <xf numFmtId="20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20" fontId="5" fillId="7" borderId="12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6" fillId="8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6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7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15" xfId="0" applyFont="1" applyBorder="1"/>
    <xf numFmtId="0" fontId="11" fillId="0" borderId="0" xfId="1" applyAlignment="1">
      <alignment vertical="center"/>
    </xf>
    <xf numFmtId="1" fontId="16" fillId="12" borderId="19" xfId="1" applyNumberFormat="1" applyFont="1" applyFill="1" applyBorder="1" applyAlignment="1">
      <alignment horizontal="center" vertical="center" wrapText="1"/>
    </xf>
    <xf numFmtId="1" fontId="16" fillId="12" borderId="20" xfId="1" applyNumberFormat="1" applyFont="1" applyFill="1" applyBorder="1" applyAlignment="1">
      <alignment horizontal="center" vertical="center" wrapText="1"/>
    </xf>
    <xf numFmtId="1" fontId="16" fillId="12" borderId="21" xfId="1" applyNumberFormat="1" applyFont="1" applyFill="1" applyBorder="1" applyAlignment="1">
      <alignment horizontal="center" vertical="center" wrapText="1"/>
    </xf>
    <xf numFmtId="1" fontId="16" fillId="12" borderId="22" xfId="1" applyNumberFormat="1" applyFont="1" applyFill="1" applyBorder="1" applyAlignment="1">
      <alignment horizontal="center" vertical="center" wrapText="1"/>
    </xf>
    <xf numFmtId="1" fontId="17" fillId="12" borderId="23" xfId="1" applyNumberFormat="1" applyFont="1" applyFill="1" applyBorder="1" applyAlignment="1">
      <alignment horizontal="center" vertical="center"/>
    </xf>
    <xf numFmtId="1" fontId="17" fillId="0" borderId="23" xfId="1" applyNumberFormat="1" applyFont="1" applyFill="1" applyBorder="1" applyAlignment="1">
      <alignment horizontal="left" vertical="center"/>
    </xf>
    <xf numFmtId="1" fontId="18" fillId="0" borderId="24" xfId="1" applyNumberFormat="1" applyFont="1" applyFill="1" applyBorder="1" applyAlignment="1">
      <alignment horizontal="center" vertical="center"/>
    </xf>
    <xf numFmtId="1" fontId="18" fillId="0" borderId="25" xfId="1" applyNumberFormat="1" applyFont="1" applyFill="1" applyBorder="1" applyAlignment="1">
      <alignment horizontal="center" vertical="center"/>
    </xf>
    <xf numFmtId="1" fontId="18" fillId="0" borderId="26" xfId="1" applyNumberFormat="1" applyFont="1" applyFill="1" applyBorder="1" applyAlignment="1">
      <alignment horizontal="center" vertical="center"/>
    </xf>
    <xf numFmtId="1" fontId="18" fillId="0" borderId="27" xfId="1" applyNumberFormat="1" applyFont="1" applyFill="1" applyBorder="1" applyAlignment="1">
      <alignment horizontal="center" vertical="center"/>
    </xf>
    <xf numFmtId="1" fontId="18" fillId="0" borderId="28" xfId="1" applyNumberFormat="1" applyFont="1" applyFill="1" applyBorder="1" applyAlignment="1">
      <alignment horizontal="center" vertical="center"/>
    </xf>
    <xf numFmtId="1" fontId="18" fillId="0" borderId="29" xfId="1" applyNumberFormat="1" applyFont="1" applyFill="1" applyBorder="1" applyAlignment="1">
      <alignment horizontal="center" vertical="center"/>
    </xf>
    <xf numFmtId="1" fontId="18" fillId="0" borderId="30" xfId="1" applyNumberFormat="1" applyFont="1" applyFill="1" applyBorder="1" applyAlignment="1">
      <alignment horizontal="center" vertical="center"/>
    </xf>
    <xf numFmtId="1" fontId="18" fillId="0" borderId="23" xfId="1" applyNumberFormat="1" applyFont="1" applyFill="1" applyBorder="1" applyAlignment="1">
      <alignment horizontal="center" vertical="center"/>
    </xf>
    <xf numFmtId="1" fontId="18" fillId="0" borderId="23" xfId="1" applyNumberFormat="1" applyFont="1" applyBorder="1" applyAlignment="1">
      <alignment horizontal="center" vertical="center" wrapText="1"/>
    </xf>
    <xf numFmtId="2" fontId="19" fillId="10" borderId="14" xfId="1" applyNumberFormat="1" applyFont="1" applyFill="1" applyBorder="1" applyAlignment="1">
      <alignment horizontal="center" vertical="center" wrapText="1"/>
    </xf>
    <xf numFmtId="1" fontId="18" fillId="0" borderId="11" xfId="1" applyNumberFormat="1" applyFont="1" applyBorder="1" applyAlignment="1">
      <alignment horizontal="center" vertical="center" wrapText="1"/>
    </xf>
    <xf numFmtId="1" fontId="19" fillId="10" borderId="11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/>
    </xf>
    <xf numFmtId="0" fontId="11" fillId="0" borderId="0" xfId="1" applyBorder="1" applyAlignment="1">
      <alignment vertical="center"/>
    </xf>
    <xf numFmtId="1" fontId="18" fillId="0" borderId="32" xfId="1" applyNumberFormat="1" applyFont="1" applyFill="1" applyBorder="1" applyAlignment="1">
      <alignment horizontal="center" vertical="center"/>
    </xf>
    <xf numFmtId="1" fontId="18" fillId="0" borderId="33" xfId="1" applyNumberFormat="1" applyFont="1" applyFill="1" applyBorder="1" applyAlignment="1">
      <alignment horizontal="center" vertical="center"/>
    </xf>
    <xf numFmtId="1" fontId="17" fillId="12" borderId="34" xfId="1" applyNumberFormat="1" applyFont="1" applyFill="1" applyBorder="1" applyAlignment="1">
      <alignment horizontal="center" vertical="center"/>
    </xf>
    <xf numFmtId="1" fontId="18" fillId="0" borderId="34" xfId="1" applyNumberFormat="1" applyFont="1" applyFill="1" applyBorder="1" applyAlignment="1">
      <alignment horizontal="center" vertical="center"/>
    </xf>
    <xf numFmtId="1" fontId="18" fillId="0" borderId="35" xfId="1" applyNumberFormat="1" applyFont="1" applyFill="1" applyBorder="1" applyAlignment="1">
      <alignment horizontal="center" vertical="center"/>
    </xf>
    <xf numFmtId="1" fontId="18" fillId="0" borderId="36" xfId="1" applyNumberFormat="1" applyFont="1" applyFill="1" applyBorder="1" applyAlignment="1">
      <alignment horizontal="center" vertical="center"/>
    </xf>
    <xf numFmtId="1" fontId="18" fillId="0" borderId="37" xfId="1" applyNumberFormat="1" applyFont="1" applyFill="1" applyBorder="1" applyAlignment="1">
      <alignment horizontal="center" vertical="center"/>
    </xf>
    <xf numFmtId="1" fontId="18" fillId="0" borderId="38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1" fontId="18" fillId="0" borderId="39" xfId="1" applyNumberFormat="1" applyFont="1" applyBorder="1" applyAlignment="1">
      <alignment horizontal="center" vertical="center" wrapText="1"/>
    </xf>
    <xf numFmtId="2" fontId="19" fillId="10" borderId="40" xfId="1" applyNumberFormat="1" applyFont="1" applyFill="1" applyBorder="1" applyAlignment="1">
      <alignment horizontal="center" vertical="center" wrapText="1"/>
    </xf>
    <xf numFmtId="1" fontId="18" fillId="13" borderId="32" xfId="1" applyNumberFormat="1" applyFont="1" applyFill="1" applyBorder="1" applyAlignment="1">
      <alignment horizontal="center" vertical="center"/>
    </xf>
    <xf numFmtId="1" fontId="18" fillId="13" borderId="11" xfId="1" applyNumberFormat="1" applyFont="1" applyFill="1" applyBorder="1" applyAlignment="1">
      <alignment horizontal="center" vertical="center" wrapText="1"/>
    </xf>
    <xf numFmtId="1" fontId="17" fillId="0" borderId="34" xfId="1" applyNumberFormat="1" applyFont="1" applyFill="1" applyBorder="1" applyAlignment="1">
      <alignment horizontal="left" vertical="center"/>
    </xf>
    <xf numFmtId="1" fontId="18" fillId="0" borderId="41" xfId="1" applyNumberFormat="1" applyFont="1" applyFill="1" applyBorder="1" applyAlignment="1">
      <alignment horizontal="center" vertical="center"/>
    </xf>
    <xf numFmtId="1" fontId="18" fillId="0" borderId="34" xfId="1" applyNumberFormat="1" applyFont="1" applyBorder="1" applyAlignment="1">
      <alignment horizontal="center" vertical="center" wrapText="1"/>
    </xf>
    <xf numFmtId="2" fontId="19" fillId="10" borderId="42" xfId="1" applyNumberFormat="1" applyFont="1" applyFill="1" applyBorder="1" applyAlignment="1">
      <alignment horizontal="center" vertical="center" wrapText="1"/>
    </xf>
    <xf numFmtId="1" fontId="17" fillId="12" borderId="43" xfId="1" applyNumberFormat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left" vertical="center"/>
    </xf>
    <xf numFmtId="1" fontId="18" fillId="0" borderId="44" xfId="1" applyNumberFormat="1" applyFont="1" applyFill="1" applyBorder="1" applyAlignment="1">
      <alignment horizontal="center" vertical="center"/>
    </xf>
    <xf numFmtId="1" fontId="18" fillId="0" borderId="45" xfId="1" applyNumberFormat="1" applyFont="1" applyFill="1" applyBorder="1" applyAlignment="1">
      <alignment horizontal="center" vertical="center"/>
    </xf>
    <xf numFmtId="1" fontId="18" fillId="0" borderId="46" xfId="1" applyNumberFormat="1" applyFont="1" applyFill="1" applyBorder="1" applyAlignment="1">
      <alignment horizontal="center" vertical="center"/>
    </xf>
    <xf numFmtId="1" fontId="18" fillId="0" borderId="47" xfId="1" applyNumberFormat="1" applyFont="1" applyFill="1" applyBorder="1" applyAlignment="1">
      <alignment horizontal="center" vertical="center"/>
    </xf>
    <xf numFmtId="1" fontId="18" fillId="0" borderId="12" xfId="1" applyNumberFormat="1" applyFont="1" applyFill="1" applyBorder="1" applyAlignment="1">
      <alignment horizontal="center" vertical="center"/>
    </xf>
    <xf numFmtId="1" fontId="18" fillId="0" borderId="43" xfId="1" applyNumberFormat="1" applyFont="1" applyBorder="1" applyAlignment="1">
      <alignment horizontal="center" vertical="center" wrapText="1"/>
    </xf>
    <xf numFmtId="2" fontId="19" fillId="10" borderId="49" xfId="1" applyNumberFormat="1" applyFont="1" applyFill="1" applyBorder="1" applyAlignment="1">
      <alignment horizontal="center" vertical="center" wrapText="1"/>
    </xf>
    <xf numFmtId="1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1" fontId="11" fillId="0" borderId="0" xfId="1" applyNumberFormat="1" applyAlignment="1">
      <alignment vertical="center"/>
    </xf>
    <xf numFmtId="0" fontId="11" fillId="0" borderId="0" xfId="1"/>
    <xf numFmtId="0" fontId="25" fillId="14" borderId="59" xfId="1" applyFont="1" applyFill="1" applyBorder="1" applyAlignment="1">
      <alignment horizontal="center" vertical="center"/>
    </xf>
    <xf numFmtId="0" fontId="25" fillId="14" borderId="60" xfId="1" applyFont="1" applyFill="1" applyBorder="1" applyAlignment="1">
      <alignment horizontal="center" vertical="center"/>
    </xf>
    <xf numFmtId="0" fontId="25" fillId="14" borderId="61" xfId="1" applyFont="1" applyFill="1" applyBorder="1" applyAlignment="1">
      <alignment horizontal="center" vertical="center"/>
    </xf>
    <xf numFmtId="0" fontId="25" fillId="14" borderId="62" xfId="1" applyFont="1" applyFill="1" applyBorder="1" applyAlignment="1">
      <alignment horizontal="center" vertical="center"/>
    </xf>
    <xf numFmtId="0" fontId="25" fillId="14" borderId="63" xfId="1" applyFont="1" applyFill="1" applyBorder="1" applyAlignment="1">
      <alignment horizontal="center" vertical="center"/>
    </xf>
    <xf numFmtId="0" fontId="25" fillId="14" borderId="64" xfId="1" applyFont="1" applyFill="1" applyBorder="1" applyAlignment="1">
      <alignment horizontal="center" vertical="center" wrapText="1"/>
    </xf>
    <xf numFmtId="0" fontId="22" fillId="14" borderId="59" xfId="1" applyFont="1" applyFill="1" applyBorder="1" applyAlignment="1">
      <alignment horizontal="center" vertical="center"/>
    </xf>
    <xf numFmtId="164" fontId="22" fillId="14" borderId="62" xfId="1" applyNumberFormat="1" applyFont="1" applyFill="1" applyBorder="1" applyAlignment="1">
      <alignment horizontal="center" vertical="center"/>
    </xf>
    <xf numFmtId="0" fontId="25" fillId="14" borderId="59" xfId="1" applyFont="1" applyFill="1" applyBorder="1" applyAlignment="1">
      <alignment horizontal="center" vertical="center" wrapText="1"/>
    </xf>
    <xf numFmtId="0" fontId="25" fillId="14" borderId="65" xfId="1" applyFont="1" applyFill="1" applyBorder="1" applyAlignment="1">
      <alignment horizontal="center" vertical="center" wrapText="1"/>
    </xf>
    <xf numFmtId="0" fontId="26" fillId="0" borderId="66" xfId="1" applyFont="1" applyFill="1" applyBorder="1" applyAlignment="1">
      <alignment horizontal="center" vertical="center"/>
    </xf>
    <xf numFmtId="0" fontId="22" fillId="16" borderId="34" xfId="1" applyFont="1" applyFill="1" applyBorder="1" applyAlignment="1">
      <alignment vertical="center"/>
    </xf>
    <xf numFmtId="0" fontId="27" fillId="12" borderId="29" xfId="1" applyFont="1" applyFill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0" borderId="32" xfId="1" applyFont="1" applyFill="1" applyBorder="1" applyAlignment="1">
      <alignment horizontal="center" vertical="center"/>
    </xf>
    <xf numFmtId="0" fontId="27" fillId="0" borderId="30" xfId="1" applyFont="1" applyFill="1" applyBorder="1" applyAlignment="1">
      <alignment horizontal="center" vertical="center"/>
    </xf>
    <xf numFmtId="0" fontId="27" fillId="0" borderId="29" xfId="1" applyFont="1" applyFill="1" applyBorder="1" applyAlignment="1">
      <alignment horizontal="center" vertical="center"/>
    </xf>
    <xf numFmtId="2" fontId="27" fillId="0" borderId="32" xfId="1" applyNumberFormat="1" applyFont="1" applyFill="1" applyBorder="1" applyAlignment="1">
      <alignment horizontal="center" vertical="center"/>
    </xf>
    <xf numFmtId="0" fontId="29" fillId="0" borderId="29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0" fontId="26" fillId="0" borderId="34" xfId="1" applyFont="1" applyFill="1" applyBorder="1" applyAlignment="1">
      <alignment horizontal="center" vertical="center"/>
    </xf>
    <xf numFmtId="0" fontId="30" fillId="0" borderId="32" xfId="1" applyFont="1" applyFill="1" applyBorder="1" applyAlignment="1">
      <alignment horizontal="center" vertical="center"/>
    </xf>
    <xf numFmtId="0" fontId="22" fillId="17" borderId="34" xfId="1" applyFont="1" applyFill="1" applyBorder="1" applyAlignment="1">
      <alignment vertical="center"/>
    </xf>
    <xf numFmtId="0" fontId="22" fillId="10" borderId="34" xfId="1" applyFont="1" applyFill="1" applyBorder="1" applyAlignment="1">
      <alignment vertical="center"/>
    </xf>
    <xf numFmtId="0" fontId="22" fillId="16" borderId="39" xfId="1" applyFont="1" applyFill="1" applyBorder="1" applyAlignment="1">
      <alignment vertical="center"/>
    </xf>
    <xf numFmtId="0" fontId="27" fillId="12" borderId="38" xfId="1" applyFont="1" applyFill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7" fillId="0" borderId="37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36" xfId="1" applyFont="1" applyFill="1" applyBorder="1" applyAlignment="1">
      <alignment horizontal="center" vertical="center"/>
    </xf>
    <xf numFmtId="0" fontId="27" fillId="0" borderId="37" xfId="1" applyFont="1" applyFill="1" applyBorder="1" applyAlignment="1">
      <alignment horizontal="center" vertical="center"/>
    </xf>
    <xf numFmtId="0" fontId="27" fillId="0" borderId="38" xfId="1" applyFont="1" applyFill="1" applyBorder="1" applyAlignment="1">
      <alignment horizontal="center" vertical="center"/>
    </xf>
    <xf numFmtId="0" fontId="27" fillId="12" borderId="41" xfId="1" applyFont="1" applyFill="1" applyBorder="1" applyAlignment="1">
      <alignment horizontal="center" vertical="center"/>
    </xf>
    <xf numFmtId="0" fontId="22" fillId="10" borderId="39" xfId="1" applyFont="1" applyFill="1" applyBorder="1" applyAlignment="1">
      <alignment vertical="center"/>
    </xf>
    <xf numFmtId="2" fontId="27" fillId="0" borderId="36" xfId="1" applyNumberFormat="1" applyFont="1" applyFill="1" applyBorder="1" applyAlignment="1">
      <alignment horizontal="center" vertical="center"/>
    </xf>
    <xf numFmtId="0" fontId="27" fillId="0" borderId="68" xfId="1" applyFont="1" applyFill="1" applyBorder="1" applyAlignment="1">
      <alignment horizontal="center" vertical="center"/>
    </xf>
    <xf numFmtId="0" fontId="30" fillId="0" borderId="36" xfId="1" applyFont="1" applyFill="1" applyBorder="1" applyAlignment="1">
      <alignment horizontal="center" vertical="center"/>
    </xf>
    <xf numFmtId="0" fontId="11" fillId="0" borderId="0" xfId="1" applyFill="1"/>
    <xf numFmtId="0" fontId="27" fillId="0" borderId="67" xfId="1" applyFont="1" applyFill="1" applyBorder="1" applyAlignment="1">
      <alignment horizontal="center" vertical="center"/>
    </xf>
    <xf numFmtId="0" fontId="22" fillId="17" borderId="39" xfId="1" applyFont="1" applyFill="1" applyBorder="1" applyAlignment="1">
      <alignment vertical="center"/>
    </xf>
    <xf numFmtId="0" fontId="26" fillId="0" borderId="39" xfId="1" applyFont="1" applyFill="1" applyBorder="1" applyAlignment="1">
      <alignment horizontal="center" vertical="center"/>
    </xf>
    <xf numFmtId="0" fontId="11" fillId="0" borderId="0" xfId="1" applyAlignment="1">
      <alignment horizontal="center"/>
    </xf>
    <xf numFmtId="0" fontId="27" fillId="0" borderId="31" xfId="1" applyFont="1" applyFill="1" applyBorder="1" applyAlignment="1">
      <alignment horizontal="center" vertical="center"/>
    </xf>
    <xf numFmtId="0" fontId="26" fillId="0" borderId="43" xfId="1" applyFont="1" applyFill="1" applyBorder="1" applyAlignment="1">
      <alignment horizontal="center" vertical="center"/>
    </xf>
    <xf numFmtId="0" fontId="22" fillId="16" borderId="43" xfId="1" applyFont="1" applyFill="1" applyBorder="1" applyAlignment="1">
      <alignment vertical="center"/>
    </xf>
    <xf numFmtId="0" fontId="27" fillId="12" borderId="47" xfId="1" applyFont="1" applyFill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45" xfId="1" applyFont="1" applyFill="1" applyBorder="1" applyAlignment="1">
      <alignment horizontal="center" vertical="center"/>
    </xf>
    <xf numFmtId="0" fontId="27" fillId="0" borderId="46" xfId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horizontal="center" vertical="center"/>
    </xf>
    <xf numFmtId="0" fontId="27" fillId="0" borderId="48" xfId="1" applyFont="1" applyFill="1" applyBorder="1" applyAlignment="1">
      <alignment horizontal="center" vertical="center"/>
    </xf>
    <xf numFmtId="2" fontId="27" fillId="0" borderId="45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" fontId="18" fillId="13" borderId="35" xfId="1" applyNumberFormat="1" applyFont="1" applyFill="1" applyBorder="1" applyAlignment="1">
      <alignment horizontal="center" vertical="center"/>
    </xf>
    <xf numFmtId="1" fontId="18" fillId="13" borderId="36" xfId="1" applyNumberFormat="1" applyFont="1" applyFill="1" applyBorder="1" applyAlignment="1">
      <alignment horizontal="center" vertical="center"/>
    </xf>
    <xf numFmtId="1" fontId="18" fillId="13" borderId="37" xfId="1" applyNumberFormat="1" applyFont="1" applyFill="1" applyBorder="1" applyAlignment="1">
      <alignment horizontal="center" vertical="center"/>
    </xf>
    <xf numFmtId="1" fontId="18" fillId="13" borderId="38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 wrapText="1"/>
    </xf>
    <xf numFmtId="1" fontId="31" fillId="0" borderId="32" xfId="1" applyNumberFormat="1" applyFont="1" applyBorder="1" applyAlignment="1">
      <alignment horizontal="center" vertical="center"/>
    </xf>
    <xf numFmtId="0" fontId="33" fillId="0" borderId="32" xfId="1" applyFont="1" applyFill="1" applyBorder="1" applyAlignment="1">
      <alignment horizontal="center" vertical="center"/>
    </xf>
    <xf numFmtId="0" fontId="33" fillId="0" borderId="30" xfId="1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1" fillId="0" borderId="32" xfId="1" applyFont="1" applyFill="1" applyBorder="1" applyAlignment="1">
      <alignment horizontal="center" vertical="center"/>
    </xf>
    <xf numFmtId="0" fontId="31" fillId="0" borderId="30" xfId="1" applyFont="1" applyFill="1" applyBorder="1" applyAlignment="1">
      <alignment horizontal="center" vertical="center"/>
    </xf>
    <xf numFmtId="0" fontId="31" fillId="0" borderId="29" xfId="1" applyFont="1" applyFill="1" applyBorder="1" applyAlignment="1">
      <alignment horizontal="center" vertical="center"/>
    </xf>
    <xf numFmtId="20" fontId="5" fillId="7" borderId="69" xfId="0" applyNumberFormat="1" applyFont="1" applyFill="1" applyBorder="1"/>
    <xf numFmtId="0" fontId="5" fillId="7" borderId="69" xfId="0" applyFont="1" applyFill="1" applyBorder="1"/>
    <xf numFmtId="0" fontId="5" fillId="7" borderId="69" xfId="0" applyFont="1" applyFill="1" applyBorder="1" applyAlignment="1">
      <alignment horizontal="center"/>
    </xf>
    <xf numFmtId="0" fontId="5" fillId="3" borderId="69" xfId="0" applyFont="1" applyFill="1" applyBorder="1"/>
    <xf numFmtId="20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3" borderId="11" xfId="0" applyFont="1" applyFill="1" applyBorder="1"/>
    <xf numFmtId="20" fontId="5" fillId="7" borderId="11" xfId="0" applyNumberFormat="1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0" borderId="9" xfId="0" applyFont="1" applyBorder="1"/>
    <xf numFmtId="0" fontId="5" fillId="0" borderId="11" xfId="0" applyFont="1" applyFill="1" applyBorder="1"/>
    <xf numFmtId="20" fontId="5" fillId="0" borderId="11" xfId="0" applyNumberFormat="1" applyFont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3" borderId="7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20" fontId="5" fillId="7" borderId="11" xfId="0" applyNumberFormat="1" applyFont="1" applyFill="1" applyBorder="1" applyAlignment="1">
      <alignment vertical="center"/>
    </xf>
    <xf numFmtId="0" fontId="5" fillId="7" borderId="73" xfId="0" applyFont="1" applyFill="1" applyBorder="1" applyAlignment="1">
      <alignment vertical="center"/>
    </xf>
    <xf numFmtId="0" fontId="5" fillId="7" borderId="7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0" fillId="0" borderId="0" xfId="0" applyBorder="1"/>
    <xf numFmtId="0" fontId="0" fillId="0" borderId="56" xfId="0" applyFill="1" applyBorder="1"/>
    <xf numFmtId="0" fontId="5" fillId="0" borderId="7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20" fontId="5" fillId="0" borderId="16" xfId="0" applyNumberFormat="1" applyFont="1" applyBorder="1" applyAlignment="1">
      <alignment vertical="center"/>
    </xf>
    <xf numFmtId="20" fontId="5" fillId="0" borderId="74" xfId="0" applyNumberFormat="1" applyFont="1" applyFill="1" applyBorder="1"/>
    <xf numFmtId="0" fontId="1" fillId="0" borderId="75" xfId="0" applyFont="1" applyBorder="1"/>
    <xf numFmtId="0" fontId="0" fillId="0" borderId="0" xfId="0" applyFill="1"/>
    <xf numFmtId="49" fontId="1" fillId="7" borderId="0" xfId="0" applyNumberFormat="1" applyFont="1" applyFill="1" applyAlignment="1">
      <alignment horizontal="right"/>
    </xf>
    <xf numFmtId="49" fontId="1" fillId="7" borderId="14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14" xfId="0" applyFont="1" applyFill="1" applyBorder="1" applyAlignment="1">
      <alignment horizontal="center"/>
    </xf>
    <xf numFmtId="1" fontId="17" fillId="13" borderId="34" xfId="1" applyNumberFormat="1" applyFont="1" applyFill="1" applyBorder="1" applyAlignment="1">
      <alignment horizontal="left" vertical="center"/>
    </xf>
    <xf numFmtId="1" fontId="17" fillId="0" borderId="33" xfId="1" applyNumberFormat="1" applyFont="1" applyFill="1" applyBorder="1" applyAlignment="1">
      <alignment horizontal="left" vertical="center"/>
    </xf>
    <xf numFmtId="0" fontId="28" fillId="0" borderId="38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" fontId="36" fillId="0" borderId="29" xfId="1" applyNumberFormat="1" applyFont="1" applyFill="1" applyBorder="1" applyAlignment="1">
      <alignment horizontal="center" vertical="center"/>
    </xf>
    <xf numFmtId="1" fontId="36" fillId="0" borderId="32" xfId="1" applyNumberFormat="1" applyFont="1" applyFill="1" applyBorder="1" applyAlignment="1">
      <alignment horizontal="center" vertical="center"/>
    </xf>
    <xf numFmtId="1" fontId="36" fillId="0" borderId="30" xfId="1" applyNumberFormat="1" applyFont="1" applyFill="1" applyBorder="1" applyAlignment="1">
      <alignment horizontal="center" vertical="center"/>
    </xf>
    <xf numFmtId="0" fontId="32" fillId="0" borderId="29" xfId="1" applyFont="1" applyFill="1" applyBorder="1" applyAlignment="1">
      <alignment horizontal="center" vertical="center"/>
    </xf>
    <xf numFmtId="0" fontId="27" fillId="18" borderId="31" xfId="1" applyFont="1" applyFill="1" applyBorder="1" applyAlignment="1">
      <alignment horizontal="center" vertical="center"/>
    </xf>
    <xf numFmtId="0" fontId="27" fillId="18" borderId="67" xfId="1" applyFont="1" applyFill="1" applyBorder="1" applyAlignment="1">
      <alignment horizontal="center" vertical="center"/>
    </xf>
    <xf numFmtId="1" fontId="15" fillId="12" borderId="16" xfId="1" applyNumberFormat="1" applyFont="1" applyFill="1" applyBorder="1" applyAlignment="1">
      <alignment horizontal="center" vertical="center" textRotation="90" wrapText="1"/>
    </xf>
    <xf numFmtId="1" fontId="15" fillId="12" borderId="12" xfId="1" applyNumberFormat="1" applyFont="1" applyFill="1" applyBorder="1" applyAlignment="1">
      <alignment horizontal="center" vertical="center" textRotation="90" wrapText="1"/>
    </xf>
    <xf numFmtId="1" fontId="12" fillId="12" borderId="16" xfId="1" applyNumberFormat="1" applyFont="1" applyFill="1" applyBorder="1" applyAlignment="1">
      <alignment horizontal="center" vertical="center" textRotation="90"/>
    </xf>
    <xf numFmtId="1" fontId="12" fillId="12" borderId="12" xfId="1" applyNumberFormat="1" applyFont="1" applyFill="1" applyBorder="1" applyAlignment="1">
      <alignment horizontal="center" vertical="center" textRotation="90"/>
    </xf>
    <xf numFmtId="1" fontId="13" fillId="12" borderId="16" xfId="1" applyNumberFormat="1" applyFont="1" applyFill="1" applyBorder="1" applyAlignment="1">
      <alignment horizontal="center" vertical="center" wrapText="1"/>
    </xf>
    <xf numFmtId="1" fontId="13" fillId="12" borderId="15" xfId="1" applyNumberFormat="1" applyFont="1" applyFill="1" applyBorder="1" applyAlignment="1">
      <alignment horizontal="center" vertical="center" wrapText="1"/>
    </xf>
    <xf numFmtId="1" fontId="13" fillId="12" borderId="17" xfId="1" applyNumberFormat="1" applyFont="1" applyFill="1" applyBorder="1" applyAlignment="1">
      <alignment horizontal="center" vertical="center" wrapText="1"/>
    </xf>
    <xf numFmtId="1" fontId="13" fillId="12" borderId="18" xfId="1" applyNumberFormat="1" applyFont="1" applyFill="1" applyBorder="1" applyAlignment="1">
      <alignment horizontal="center" vertical="center" wrapText="1"/>
    </xf>
    <xf numFmtId="1" fontId="14" fillId="12" borderId="16" xfId="1" applyNumberFormat="1" applyFont="1" applyFill="1" applyBorder="1" applyAlignment="1">
      <alignment horizontal="center" vertical="center" textRotation="90" wrapText="1"/>
    </xf>
    <xf numFmtId="1" fontId="14" fillId="12" borderId="12" xfId="1" applyNumberFormat="1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/>
    </xf>
    <xf numFmtId="0" fontId="34" fillId="0" borderId="71" xfId="0" applyFont="1" applyFill="1" applyBorder="1" applyAlignment="1">
      <alignment horizontal="center"/>
    </xf>
    <xf numFmtId="0" fontId="34" fillId="0" borderId="72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2" fillId="14" borderId="17" xfId="1" applyFont="1" applyFill="1" applyBorder="1" applyAlignment="1">
      <alignment horizontal="center" vertical="center" textRotation="90"/>
    </xf>
    <xf numFmtId="0" fontId="22" fillId="14" borderId="56" xfId="1" applyFont="1" applyFill="1" applyBorder="1" applyAlignment="1">
      <alignment horizontal="center" vertical="center" textRotation="90"/>
    </xf>
    <xf numFmtId="0" fontId="23" fillId="15" borderId="16" xfId="1" applyFont="1" applyFill="1" applyBorder="1" applyAlignment="1">
      <alignment horizontal="center" vertical="center" wrapText="1"/>
    </xf>
    <xf numFmtId="0" fontId="23" fillId="15" borderId="57" xfId="1" applyFont="1" applyFill="1" applyBorder="1" applyAlignment="1">
      <alignment horizontal="center" vertical="center" wrapText="1"/>
    </xf>
    <xf numFmtId="0" fontId="23" fillId="12" borderId="52" xfId="1" applyFont="1" applyFill="1" applyBorder="1" applyAlignment="1">
      <alignment horizontal="center" vertical="center" wrapText="1"/>
    </xf>
    <xf numFmtId="0" fontId="23" fillId="12" borderId="58" xfId="1" applyFont="1" applyFill="1" applyBorder="1" applyAlignment="1">
      <alignment horizontal="center" vertical="center" wrapText="1"/>
    </xf>
    <xf numFmtId="0" fontId="24" fillId="0" borderId="53" xfId="1" applyFont="1" applyBorder="1" applyAlignment="1">
      <alignment horizontal="center"/>
    </xf>
    <xf numFmtId="0" fontId="24" fillId="0" borderId="54" xfId="1" applyFont="1" applyBorder="1" applyAlignment="1">
      <alignment horizontal="center"/>
    </xf>
    <xf numFmtId="0" fontId="24" fillId="0" borderId="55" xfId="1" applyFont="1" applyBorder="1" applyAlignment="1">
      <alignment horizontal="center"/>
    </xf>
    <xf numFmtId="1" fontId="18" fillId="13" borderId="29" xfId="1" applyNumberFormat="1" applyFont="1" applyFill="1" applyBorder="1" applyAlignment="1">
      <alignment horizontal="center" vertical="center"/>
    </xf>
    <xf numFmtId="1" fontId="18" fillId="13" borderId="30" xfId="1" applyNumberFormat="1" applyFont="1" applyFill="1" applyBorder="1" applyAlignment="1">
      <alignment horizontal="center" vertical="center"/>
    </xf>
    <xf numFmtId="0" fontId="25" fillId="14" borderId="76" xfId="1" applyFont="1" applyFill="1" applyBorder="1" applyAlignment="1">
      <alignment horizontal="center" vertical="center"/>
    </xf>
    <xf numFmtId="0" fontId="27" fillId="0" borderId="77" xfId="1" applyFont="1" applyFill="1" applyBorder="1" applyAlignment="1">
      <alignment horizontal="center" vertical="center"/>
    </xf>
    <xf numFmtId="0" fontId="31" fillId="0" borderId="77" xfId="1" applyFont="1" applyFill="1" applyBorder="1" applyAlignment="1">
      <alignment horizontal="center" vertical="center"/>
    </xf>
    <xf numFmtId="0" fontId="27" fillId="0" borderId="78" xfId="1" applyFont="1" applyFill="1" applyBorder="1" applyAlignment="1">
      <alignment horizontal="center" vertical="center"/>
    </xf>
    <xf numFmtId="0" fontId="27" fillId="0" borderId="79" xfId="1" applyFont="1" applyFill="1" applyBorder="1" applyAlignment="1">
      <alignment horizontal="center" vertical="center"/>
    </xf>
    <xf numFmtId="1" fontId="18" fillId="0" borderId="80" xfId="1" applyNumberFormat="1" applyFont="1" applyFill="1" applyBorder="1" applyAlignment="1">
      <alignment horizontal="center" vertical="center"/>
    </xf>
    <xf numFmtId="0" fontId="11" fillId="0" borderId="30" xfId="1" applyBorder="1" applyAlignment="1">
      <alignment vertical="center"/>
    </xf>
    <xf numFmtId="0" fontId="26" fillId="0" borderId="16" xfId="1" applyFont="1" applyFill="1" applyBorder="1" applyAlignment="1">
      <alignment horizontal="center" vertical="center"/>
    </xf>
    <xf numFmtId="0" fontId="22" fillId="16" borderId="16" xfId="1" applyFont="1" applyFill="1" applyBorder="1" applyAlignment="1">
      <alignment vertical="center"/>
    </xf>
    <xf numFmtId="0" fontId="27" fillId="12" borderId="81" xfId="1" applyFont="1" applyFill="1" applyBorder="1" applyAlignment="1">
      <alignment horizontal="center" vertical="center"/>
    </xf>
    <xf numFmtId="0" fontId="27" fillId="0" borderId="82" xfId="1" applyFont="1" applyBorder="1" applyAlignment="1">
      <alignment horizontal="center" vertical="center"/>
    </xf>
    <xf numFmtId="0" fontId="27" fillId="0" borderId="83" xfId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27" fillId="0" borderId="82" xfId="1" applyFont="1" applyFill="1" applyBorder="1" applyAlignment="1">
      <alignment horizontal="center" vertical="center"/>
    </xf>
    <xf numFmtId="0" fontId="27" fillId="0" borderId="83" xfId="1" applyFont="1" applyFill="1" applyBorder="1" applyAlignment="1">
      <alignment horizontal="center" vertical="center"/>
    </xf>
    <xf numFmtId="0" fontId="27" fillId="0" borderId="52" xfId="1" applyFont="1" applyFill="1" applyBorder="1" applyAlignment="1">
      <alignment horizontal="center" vertical="center"/>
    </xf>
    <xf numFmtId="0" fontId="27" fillId="0" borderId="84" xfId="1" applyFont="1" applyFill="1" applyBorder="1" applyAlignment="1">
      <alignment horizontal="center" vertical="center"/>
    </xf>
    <xf numFmtId="0" fontId="27" fillId="0" borderId="85" xfId="1" applyFont="1" applyFill="1" applyBorder="1" applyAlignment="1">
      <alignment horizontal="center" vertical="center"/>
    </xf>
    <xf numFmtId="0" fontId="27" fillId="0" borderId="86" xfId="1" applyFont="1" applyFill="1" applyBorder="1" applyAlignment="1">
      <alignment horizontal="center" vertical="center"/>
    </xf>
    <xf numFmtId="2" fontId="27" fillId="0" borderId="86" xfId="1" applyNumberFormat="1" applyFont="1" applyFill="1" applyBorder="1" applyAlignment="1">
      <alignment horizontal="center" vertical="center"/>
    </xf>
    <xf numFmtId="0" fontId="27" fillId="0" borderId="81" xfId="1" applyFont="1" applyFill="1" applyBorder="1" applyAlignment="1">
      <alignment horizontal="center" vertical="center"/>
    </xf>
    <xf numFmtId="0" fontId="27" fillId="0" borderId="87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3"/>
  <sheetViews>
    <sheetView showGridLines="0" zoomScale="70" zoomScaleNormal="70" workbookViewId="0">
      <pane xSplit="17" ySplit="10" topLeftCell="R11" activePane="bottomRight" state="frozen"/>
      <selection pane="topRight" activeCell="R1" sqref="R1"/>
      <selection pane="bottomLeft" activeCell="A11" sqref="A11"/>
      <selection pane="bottomRight" activeCell="AD18" sqref="AD18"/>
    </sheetView>
  </sheetViews>
  <sheetFormatPr defaultRowHeight="12.75"/>
  <cols>
    <col min="1" max="1" width="3.7109375" style="41" customWidth="1"/>
    <col min="2" max="2" width="23.28515625" style="41" customWidth="1"/>
    <col min="3" max="49" width="4.7109375" style="41" customWidth="1"/>
    <col min="50" max="50" width="7.7109375" style="41" customWidth="1"/>
    <col min="51" max="51" width="9.140625" style="41" customWidth="1"/>
    <col min="52" max="54" width="5.7109375" style="41" customWidth="1"/>
    <col min="55" max="55" width="7.7109375" style="41" customWidth="1"/>
    <col min="56" max="218" width="9.140625" style="41"/>
    <col min="219" max="219" width="3.7109375" style="41" customWidth="1"/>
    <col min="220" max="220" width="20.140625" style="41" customWidth="1"/>
    <col min="221" max="305" width="4.7109375" style="41" customWidth="1"/>
    <col min="306" max="306" width="7.7109375" style="41" customWidth="1"/>
    <col min="307" max="307" width="9.140625" style="41" customWidth="1"/>
    <col min="308" max="310" width="5.7109375" style="41" customWidth="1"/>
    <col min="311" max="311" width="7.7109375" style="41" customWidth="1"/>
    <col min="312" max="474" width="9.140625" style="41"/>
    <col min="475" max="475" width="3.7109375" style="41" customWidth="1"/>
    <col min="476" max="476" width="20.140625" style="41" customWidth="1"/>
    <col min="477" max="561" width="4.7109375" style="41" customWidth="1"/>
    <col min="562" max="562" width="7.7109375" style="41" customWidth="1"/>
    <col min="563" max="563" width="9.140625" style="41" customWidth="1"/>
    <col min="564" max="566" width="5.7109375" style="41" customWidth="1"/>
    <col min="567" max="567" width="7.7109375" style="41" customWidth="1"/>
    <col min="568" max="730" width="9.140625" style="41"/>
    <col min="731" max="731" width="3.7109375" style="41" customWidth="1"/>
    <col min="732" max="732" width="20.140625" style="41" customWidth="1"/>
    <col min="733" max="817" width="4.7109375" style="41" customWidth="1"/>
    <col min="818" max="818" width="7.7109375" style="41" customWidth="1"/>
    <col min="819" max="819" width="9.140625" style="41" customWidth="1"/>
    <col min="820" max="822" width="5.7109375" style="41" customWidth="1"/>
    <col min="823" max="823" width="7.7109375" style="41" customWidth="1"/>
    <col min="824" max="986" width="9.140625" style="41"/>
    <col min="987" max="987" width="3.7109375" style="41" customWidth="1"/>
    <col min="988" max="988" width="20.140625" style="41" customWidth="1"/>
    <col min="989" max="1073" width="4.7109375" style="41" customWidth="1"/>
    <col min="1074" max="1074" width="7.7109375" style="41" customWidth="1"/>
    <col min="1075" max="1075" width="9.140625" style="41" customWidth="1"/>
    <col min="1076" max="1078" width="5.7109375" style="41" customWidth="1"/>
    <col min="1079" max="1079" width="7.7109375" style="41" customWidth="1"/>
    <col min="1080" max="1242" width="9.140625" style="41"/>
    <col min="1243" max="1243" width="3.7109375" style="41" customWidth="1"/>
    <col min="1244" max="1244" width="20.140625" style="41" customWidth="1"/>
    <col min="1245" max="1329" width="4.7109375" style="41" customWidth="1"/>
    <col min="1330" max="1330" width="7.7109375" style="41" customWidth="1"/>
    <col min="1331" max="1331" width="9.140625" style="41" customWidth="1"/>
    <col min="1332" max="1334" width="5.7109375" style="41" customWidth="1"/>
    <col min="1335" max="1335" width="7.7109375" style="41" customWidth="1"/>
    <col min="1336" max="1498" width="9.140625" style="41"/>
    <col min="1499" max="1499" width="3.7109375" style="41" customWidth="1"/>
    <col min="1500" max="1500" width="20.140625" style="41" customWidth="1"/>
    <col min="1501" max="1585" width="4.7109375" style="41" customWidth="1"/>
    <col min="1586" max="1586" width="7.7109375" style="41" customWidth="1"/>
    <col min="1587" max="1587" width="9.140625" style="41" customWidth="1"/>
    <col min="1588" max="1590" width="5.7109375" style="41" customWidth="1"/>
    <col min="1591" max="1591" width="7.7109375" style="41" customWidth="1"/>
    <col min="1592" max="1754" width="9.140625" style="41"/>
    <col min="1755" max="1755" width="3.7109375" style="41" customWidth="1"/>
    <col min="1756" max="1756" width="20.140625" style="41" customWidth="1"/>
    <col min="1757" max="1841" width="4.7109375" style="41" customWidth="1"/>
    <col min="1842" max="1842" width="7.7109375" style="41" customWidth="1"/>
    <col min="1843" max="1843" width="9.140625" style="41" customWidth="1"/>
    <col min="1844" max="1846" width="5.7109375" style="41" customWidth="1"/>
    <col min="1847" max="1847" width="7.7109375" style="41" customWidth="1"/>
    <col min="1848" max="2010" width="9.140625" style="41"/>
    <col min="2011" max="2011" width="3.7109375" style="41" customWidth="1"/>
    <col min="2012" max="2012" width="20.140625" style="41" customWidth="1"/>
    <col min="2013" max="2097" width="4.7109375" style="41" customWidth="1"/>
    <col min="2098" max="2098" width="7.7109375" style="41" customWidth="1"/>
    <col min="2099" max="2099" width="9.140625" style="41" customWidth="1"/>
    <col min="2100" max="2102" width="5.7109375" style="41" customWidth="1"/>
    <col min="2103" max="2103" width="7.7109375" style="41" customWidth="1"/>
    <col min="2104" max="2266" width="9.140625" style="41"/>
    <col min="2267" max="2267" width="3.7109375" style="41" customWidth="1"/>
    <col min="2268" max="2268" width="20.140625" style="41" customWidth="1"/>
    <col min="2269" max="2353" width="4.7109375" style="41" customWidth="1"/>
    <col min="2354" max="2354" width="7.7109375" style="41" customWidth="1"/>
    <col min="2355" max="2355" width="9.140625" style="41" customWidth="1"/>
    <col min="2356" max="2358" width="5.7109375" style="41" customWidth="1"/>
    <col min="2359" max="2359" width="7.7109375" style="41" customWidth="1"/>
    <col min="2360" max="2522" width="9.140625" style="41"/>
    <col min="2523" max="2523" width="3.7109375" style="41" customWidth="1"/>
    <col min="2524" max="2524" width="20.140625" style="41" customWidth="1"/>
    <col min="2525" max="2609" width="4.7109375" style="41" customWidth="1"/>
    <col min="2610" max="2610" width="7.7109375" style="41" customWidth="1"/>
    <col min="2611" max="2611" width="9.140625" style="41" customWidth="1"/>
    <col min="2612" max="2614" width="5.7109375" style="41" customWidth="1"/>
    <col min="2615" max="2615" width="7.7109375" style="41" customWidth="1"/>
    <col min="2616" max="2778" width="9.140625" style="41"/>
    <col min="2779" max="2779" width="3.7109375" style="41" customWidth="1"/>
    <col min="2780" max="2780" width="20.140625" style="41" customWidth="1"/>
    <col min="2781" max="2865" width="4.7109375" style="41" customWidth="1"/>
    <col min="2866" max="2866" width="7.7109375" style="41" customWidth="1"/>
    <col min="2867" max="2867" width="9.140625" style="41" customWidth="1"/>
    <col min="2868" max="2870" width="5.7109375" style="41" customWidth="1"/>
    <col min="2871" max="2871" width="7.7109375" style="41" customWidth="1"/>
    <col min="2872" max="3034" width="9.140625" style="41"/>
    <col min="3035" max="3035" width="3.7109375" style="41" customWidth="1"/>
    <col min="3036" max="3036" width="20.140625" style="41" customWidth="1"/>
    <col min="3037" max="3121" width="4.7109375" style="41" customWidth="1"/>
    <col min="3122" max="3122" width="7.7109375" style="41" customWidth="1"/>
    <col min="3123" max="3123" width="9.140625" style="41" customWidth="1"/>
    <col min="3124" max="3126" width="5.7109375" style="41" customWidth="1"/>
    <col min="3127" max="3127" width="7.7109375" style="41" customWidth="1"/>
    <col min="3128" max="3290" width="9.140625" style="41"/>
    <col min="3291" max="3291" width="3.7109375" style="41" customWidth="1"/>
    <col min="3292" max="3292" width="20.140625" style="41" customWidth="1"/>
    <col min="3293" max="3377" width="4.7109375" style="41" customWidth="1"/>
    <col min="3378" max="3378" width="7.7109375" style="41" customWidth="1"/>
    <col min="3379" max="3379" width="9.140625" style="41" customWidth="1"/>
    <col min="3380" max="3382" width="5.7109375" style="41" customWidth="1"/>
    <col min="3383" max="3383" width="7.7109375" style="41" customWidth="1"/>
    <col min="3384" max="3546" width="9.140625" style="41"/>
    <col min="3547" max="3547" width="3.7109375" style="41" customWidth="1"/>
    <col min="3548" max="3548" width="20.140625" style="41" customWidth="1"/>
    <col min="3549" max="3633" width="4.7109375" style="41" customWidth="1"/>
    <col min="3634" max="3634" width="7.7109375" style="41" customWidth="1"/>
    <col min="3635" max="3635" width="9.140625" style="41" customWidth="1"/>
    <col min="3636" max="3638" width="5.7109375" style="41" customWidth="1"/>
    <col min="3639" max="3639" width="7.7109375" style="41" customWidth="1"/>
    <col min="3640" max="3802" width="9.140625" style="41"/>
    <col min="3803" max="3803" width="3.7109375" style="41" customWidth="1"/>
    <col min="3804" max="3804" width="20.140625" style="41" customWidth="1"/>
    <col min="3805" max="3889" width="4.7109375" style="41" customWidth="1"/>
    <col min="3890" max="3890" width="7.7109375" style="41" customWidth="1"/>
    <col min="3891" max="3891" width="9.140625" style="41" customWidth="1"/>
    <col min="3892" max="3894" width="5.7109375" style="41" customWidth="1"/>
    <col min="3895" max="3895" width="7.7109375" style="41" customWidth="1"/>
    <col min="3896" max="4058" width="9.140625" style="41"/>
    <col min="4059" max="4059" width="3.7109375" style="41" customWidth="1"/>
    <col min="4060" max="4060" width="20.140625" style="41" customWidth="1"/>
    <col min="4061" max="4145" width="4.7109375" style="41" customWidth="1"/>
    <col min="4146" max="4146" width="7.7109375" style="41" customWidth="1"/>
    <col min="4147" max="4147" width="9.140625" style="41" customWidth="1"/>
    <col min="4148" max="4150" width="5.7109375" style="41" customWidth="1"/>
    <col min="4151" max="4151" width="7.7109375" style="41" customWidth="1"/>
    <col min="4152" max="4314" width="9.140625" style="41"/>
    <col min="4315" max="4315" width="3.7109375" style="41" customWidth="1"/>
    <col min="4316" max="4316" width="20.140625" style="41" customWidth="1"/>
    <col min="4317" max="4401" width="4.7109375" style="41" customWidth="1"/>
    <col min="4402" max="4402" width="7.7109375" style="41" customWidth="1"/>
    <col min="4403" max="4403" width="9.140625" style="41" customWidth="1"/>
    <col min="4404" max="4406" width="5.7109375" style="41" customWidth="1"/>
    <col min="4407" max="4407" width="7.7109375" style="41" customWidth="1"/>
    <col min="4408" max="4570" width="9.140625" style="41"/>
    <col min="4571" max="4571" width="3.7109375" style="41" customWidth="1"/>
    <col min="4572" max="4572" width="20.140625" style="41" customWidth="1"/>
    <col min="4573" max="4657" width="4.7109375" style="41" customWidth="1"/>
    <col min="4658" max="4658" width="7.7109375" style="41" customWidth="1"/>
    <col min="4659" max="4659" width="9.140625" style="41" customWidth="1"/>
    <col min="4660" max="4662" width="5.7109375" style="41" customWidth="1"/>
    <col min="4663" max="4663" width="7.7109375" style="41" customWidth="1"/>
    <col min="4664" max="4826" width="9.140625" style="41"/>
    <col min="4827" max="4827" width="3.7109375" style="41" customWidth="1"/>
    <col min="4828" max="4828" width="20.140625" style="41" customWidth="1"/>
    <col min="4829" max="4913" width="4.7109375" style="41" customWidth="1"/>
    <col min="4914" max="4914" width="7.7109375" style="41" customWidth="1"/>
    <col min="4915" max="4915" width="9.140625" style="41" customWidth="1"/>
    <col min="4916" max="4918" width="5.7109375" style="41" customWidth="1"/>
    <col min="4919" max="4919" width="7.7109375" style="41" customWidth="1"/>
    <col min="4920" max="5082" width="9.140625" style="41"/>
    <col min="5083" max="5083" width="3.7109375" style="41" customWidth="1"/>
    <col min="5084" max="5084" width="20.140625" style="41" customWidth="1"/>
    <col min="5085" max="5169" width="4.7109375" style="41" customWidth="1"/>
    <col min="5170" max="5170" width="7.7109375" style="41" customWidth="1"/>
    <col min="5171" max="5171" width="9.140625" style="41" customWidth="1"/>
    <col min="5172" max="5174" width="5.7109375" style="41" customWidth="1"/>
    <col min="5175" max="5175" width="7.7109375" style="41" customWidth="1"/>
    <col min="5176" max="5338" width="9.140625" style="41"/>
    <col min="5339" max="5339" width="3.7109375" style="41" customWidth="1"/>
    <col min="5340" max="5340" width="20.140625" style="41" customWidth="1"/>
    <col min="5341" max="5425" width="4.7109375" style="41" customWidth="1"/>
    <col min="5426" max="5426" width="7.7109375" style="41" customWidth="1"/>
    <col min="5427" max="5427" width="9.140625" style="41" customWidth="1"/>
    <col min="5428" max="5430" width="5.7109375" style="41" customWidth="1"/>
    <col min="5431" max="5431" width="7.7109375" style="41" customWidth="1"/>
    <col min="5432" max="5594" width="9.140625" style="41"/>
    <col min="5595" max="5595" width="3.7109375" style="41" customWidth="1"/>
    <col min="5596" max="5596" width="20.140625" style="41" customWidth="1"/>
    <col min="5597" max="5681" width="4.7109375" style="41" customWidth="1"/>
    <col min="5682" max="5682" width="7.7109375" style="41" customWidth="1"/>
    <col min="5683" max="5683" width="9.140625" style="41" customWidth="1"/>
    <col min="5684" max="5686" width="5.7109375" style="41" customWidth="1"/>
    <col min="5687" max="5687" width="7.7109375" style="41" customWidth="1"/>
    <col min="5688" max="5850" width="9.140625" style="41"/>
    <col min="5851" max="5851" width="3.7109375" style="41" customWidth="1"/>
    <col min="5852" max="5852" width="20.140625" style="41" customWidth="1"/>
    <col min="5853" max="5937" width="4.7109375" style="41" customWidth="1"/>
    <col min="5938" max="5938" width="7.7109375" style="41" customWidth="1"/>
    <col min="5939" max="5939" width="9.140625" style="41" customWidth="1"/>
    <col min="5940" max="5942" width="5.7109375" style="41" customWidth="1"/>
    <col min="5943" max="5943" width="7.7109375" style="41" customWidth="1"/>
    <col min="5944" max="6106" width="9.140625" style="41"/>
    <col min="6107" max="6107" width="3.7109375" style="41" customWidth="1"/>
    <col min="6108" max="6108" width="20.140625" style="41" customWidth="1"/>
    <col min="6109" max="6193" width="4.7109375" style="41" customWidth="1"/>
    <col min="6194" max="6194" width="7.7109375" style="41" customWidth="1"/>
    <col min="6195" max="6195" width="9.140625" style="41" customWidth="1"/>
    <col min="6196" max="6198" width="5.7109375" style="41" customWidth="1"/>
    <col min="6199" max="6199" width="7.7109375" style="41" customWidth="1"/>
    <col min="6200" max="6362" width="9.140625" style="41"/>
    <col min="6363" max="6363" width="3.7109375" style="41" customWidth="1"/>
    <col min="6364" max="6364" width="20.140625" style="41" customWidth="1"/>
    <col min="6365" max="6449" width="4.7109375" style="41" customWidth="1"/>
    <col min="6450" max="6450" width="7.7109375" style="41" customWidth="1"/>
    <col min="6451" max="6451" width="9.140625" style="41" customWidth="1"/>
    <col min="6452" max="6454" width="5.7109375" style="41" customWidth="1"/>
    <col min="6455" max="6455" width="7.7109375" style="41" customWidth="1"/>
    <col min="6456" max="6618" width="9.140625" style="41"/>
    <col min="6619" max="6619" width="3.7109375" style="41" customWidth="1"/>
    <col min="6620" max="6620" width="20.140625" style="41" customWidth="1"/>
    <col min="6621" max="6705" width="4.7109375" style="41" customWidth="1"/>
    <col min="6706" max="6706" width="7.7109375" style="41" customWidth="1"/>
    <col min="6707" max="6707" width="9.140625" style="41" customWidth="1"/>
    <col min="6708" max="6710" width="5.7109375" style="41" customWidth="1"/>
    <col min="6711" max="6711" width="7.7109375" style="41" customWidth="1"/>
    <col min="6712" max="6874" width="9.140625" style="41"/>
    <col min="6875" max="6875" width="3.7109375" style="41" customWidth="1"/>
    <col min="6876" max="6876" width="20.140625" style="41" customWidth="1"/>
    <col min="6877" max="6961" width="4.7109375" style="41" customWidth="1"/>
    <col min="6962" max="6962" width="7.7109375" style="41" customWidth="1"/>
    <col min="6963" max="6963" width="9.140625" style="41" customWidth="1"/>
    <col min="6964" max="6966" width="5.7109375" style="41" customWidth="1"/>
    <col min="6967" max="6967" width="7.7109375" style="41" customWidth="1"/>
    <col min="6968" max="7130" width="9.140625" style="41"/>
    <col min="7131" max="7131" width="3.7109375" style="41" customWidth="1"/>
    <col min="7132" max="7132" width="20.140625" style="41" customWidth="1"/>
    <col min="7133" max="7217" width="4.7109375" style="41" customWidth="1"/>
    <col min="7218" max="7218" width="7.7109375" style="41" customWidth="1"/>
    <col min="7219" max="7219" width="9.140625" style="41" customWidth="1"/>
    <col min="7220" max="7222" width="5.7109375" style="41" customWidth="1"/>
    <col min="7223" max="7223" width="7.7109375" style="41" customWidth="1"/>
    <col min="7224" max="7386" width="9.140625" style="41"/>
    <col min="7387" max="7387" width="3.7109375" style="41" customWidth="1"/>
    <col min="7388" max="7388" width="20.140625" style="41" customWidth="1"/>
    <col min="7389" max="7473" width="4.7109375" style="41" customWidth="1"/>
    <col min="7474" max="7474" width="7.7109375" style="41" customWidth="1"/>
    <col min="7475" max="7475" width="9.140625" style="41" customWidth="1"/>
    <col min="7476" max="7478" width="5.7109375" style="41" customWidth="1"/>
    <col min="7479" max="7479" width="7.7109375" style="41" customWidth="1"/>
    <col min="7480" max="7642" width="9.140625" style="41"/>
    <col min="7643" max="7643" width="3.7109375" style="41" customWidth="1"/>
    <col min="7644" max="7644" width="20.140625" style="41" customWidth="1"/>
    <col min="7645" max="7729" width="4.7109375" style="41" customWidth="1"/>
    <col min="7730" max="7730" width="7.7109375" style="41" customWidth="1"/>
    <col min="7731" max="7731" width="9.140625" style="41" customWidth="1"/>
    <col min="7732" max="7734" width="5.7109375" style="41" customWidth="1"/>
    <col min="7735" max="7735" width="7.7109375" style="41" customWidth="1"/>
    <col min="7736" max="7898" width="9.140625" style="41"/>
    <col min="7899" max="7899" width="3.7109375" style="41" customWidth="1"/>
    <col min="7900" max="7900" width="20.140625" style="41" customWidth="1"/>
    <col min="7901" max="7985" width="4.7109375" style="41" customWidth="1"/>
    <col min="7986" max="7986" width="7.7109375" style="41" customWidth="1"/>
    <col min="7987" max="7987" width="9.140625" style="41" customWidth="1"/>
    <col min="7988" max="7990" width="5.7109375" style="41" customWidth="1"/>
    <col min="7991" max="7991" width="7.7109375" style="41" customWidth="1"/>
    <col min="7992" max="8154" width="9.140625" style="41"/>
    <col min="8155" max="8155" width="3.7109375" style="41" customWidth="1"/>
    <col min="8156" max="8156" width="20.140625" style="41" customWidth="1"/>
    <col min="8157" max="8241" width="4.7109375" style="41" customWidth="1"/>
    <col min="8242" max="8242" width="7.7109375" style="41" customWidth="1"/>
    <col min="8243" max="8243" width="9.140625" style="41" customWidth="1"/>
    <col min="8244" max="8246" width="5.7109375" style="41" customWidth="1"/>
    <col min="8247" max="8247" width="7.7109375" style="41" customWidth="1"/>
    <col min="8248" max="8410" width="9.140625" style="41"/>
    <col min="8411" max="8411" width="3.7109375" style="41" customWidth="1"/>
    <col min="8412" max="8412" width="20.140625" style="41" customWidth="1"/>
    <col min="8413" max="8497" width="4.7109375" style="41" customWidth="1"/>
    <col min="8498" max="8498" width="7.7109375" style="41" customWidth="1"/>
    <col min="8499" max="8499" width="9.140625" style="41" customWidth="1"/>
    <col min="8500" max="8502" width="5.7109375" style="41" customWidth="1"/>
    <col min="8503" max="8503" width="7.7109375" style="41" customWidth="1"/>
    <col min="8504" max="8666" width="9.140625" style="41"/>
    <col min="8667" max="8667" width="3.7109375" style="41" customWidth="1"/>
    <col min="8668" max="8668" width="20.140625" style="41" customWidth="1"/>
    <col min="8669" max="8753" width="4.7109375" style="41" customWidth="1"/>
    <col min="8754" max="8754" width="7.7109375" style="41" customWidth="1"/>
    <col min="8755" max="8755" width="9.140625" style="41" customWidth="1"/>
    <col min="8756" max="8758" width="5.7109375" style="41" customWidth="1"/>
    <col min="8759" max="8759" width="7.7109375" style="41" customWidth="1"/>
    <col min="8760" max="8922" width="9.140625" style="41"/>
    <col min="8923" max="8923" width="3.7109375" style="41" customWidth="1"/>
    <col min="8924" max="8924" width="20.140625" style="41" customWidth="1"/>
    <col min="8925" max="9009" width="4.7109375" style="41" customWidth="1"/>
    <col min="9010" max="9010" width="7.7109375" style="41" customWidth="1"/>
    <col min="9011" max="9011" width="9.140625" style="41" customWidth="1"/>
    <col min="9012" max="9014" width="5.7109375" style="41" customWidth="1"/>
    <col min="9015" max="9015" width="7.7109375" style="41" customWidth="1"/>
    <col min="9016" max="9178" width="9.140625" style="41"/>
    <col min="9179" max="9179" width="3.7109375" style="41" customWidth="1"/>
    <col min="9180" max="9180" width="20.140625" style="41" customWidth="1"/>
    <col min="9181" max="9265" width="4.7109375" style="41" customWidth="1"/>
    <col min="9266" max="9266" width="7.7109375" style="41" customWidth="1"/>
    <col min="9267" max="9267" width="9.140625" style="41" customWidth="1"/>
    <col min="9268" max="9270" width="5.7109375" style="41" customWidth="1"/>
    <col min="9271" max="9271" width="7.7109375" style="41" customWidth="1"/>
    <col min="9272" max="9434" width="9.140625" style="41"/>
    <col min="9435" max="9435" width="3.7109375" style="41" customWidth="1"/>
    <col min="9436" max="9436" width="20.140625" style="41" customWidth="1"/>
    <col min="9437" max="9521" width="4.7109375" style="41" customWidth="1"/>
    <col min="9522" max="9522" width="7.7109375" style="41" customWidth="1"/>
    <col min="9523" max="9523" width="9.140625" style="41" customWidth="1"/>
    <col min="9524" max="9526" width="5.7109375" style="41" customWidth="1"/>
    <col min="9527" max="9527" width="7.7109375" style="41" customWidth="1"/>
    <col min="9528" max="9690" width="9.140625" style="41"/>
    <col min="9691" max="9691" width="3.7109375" style="41" customWidth="1"/>
    <col min="9692" max="9692" width="20.140625" style="41" customWidth="1"/>
    <col min="9693" max="9777" width="4.7109375" style="41" customWidth="1"/>
    <col min="9778" max="9778" width="7.7109375" style="41" customWidth="1"/>
    <col min="9779" max="9779" width="9.140625" style="41" customWidth="1"/>
    <col min="9780" max="9782" width="5.7109375" style="41" customWidth="1"/>
    <col min="9783" max="9783" width="7.7109375" style="41" customWidth="1"/>
    <col min="9784" max="9946" width="9.140625" style="41"/>
    <col min="9947" max="9947" width="3.7109375" style="41" customWidth="1"/>
    <col min="9948" max="9948" width="20.140625" style="41" customWidth="1"/>
    <col min="9949" max="10033" width="4.7109375" style="41" customWidth="1"/>
    <col min="10034" max="10034" width="7.7109375" style="41" customWidth="1"/>
    <col min="10035" max="10035" width="9.140625" style="41" customWidth="1"/>
    <col min="10036" max="10038" width="5.7109375" style="41" customWidth="1"/>
    <col min="10039" max="10039" width="7.7109375" style="41" customWidth="1"/>
    <col min="10040" max="10202" width="9.140625" style="41"/>
    <col min="10203" max="10203" width="3.7109375" style="41" customWidth="1"/>
    <col min="10204" max="10204" width="20.140625" style="41" customWidth="1"/>
    <col min="10205" max="10289" width="4.7109375" style="41" customWidth="1"/>
    <col min="10290" max="10290" width="7.7109375" style="41" customWidth="1"/>
    <col min="10291" max="10291" width="9.140625" style="41" customWidth="1"/>
    <col min="10292" max="10294" width="5.7109375" style="41" customWidth="1"/>
    <col min="10295" max="10295" width="7.7109375" style="41" customWidth="1"/>
    <col min="10296" max="10458" width="9.140625" style="41"/>
    <col min="10459" max="10459" width="3.7109375" style="41" customWidth="1"/>
    <col min="10460" max="10460" width="20.140625" style="41" customWidth="1"/>
    <col min="10461" max="10545" width="4.7109375" style="41" customWidth="1"/>
    <col min="10546" max="10546" width="7.7109375" style="41" customWidth="1"/>
    <col min="10547" max="10547" width="9.140625" style="41" customWidth="1"/>
    <col min="10548" max="10550" width="5.7109375" style="41" customWidth="1"/>
    <col min="10551" max="10551" width="7.7109375" style="41" customWidth="1"/>
    <col min="10552" max="10714" width="9.140625" style="41"/>
    <col min="10715" max="10715" width="3.7109375" style="41" customWidth="1"/>
    <col min="10716" max="10716" width="20.140625" style="41" customWidth="1"/>
    <col min="10717" max="10801" width="4.7109375" style="41" customWidth="1"/>
    <col min="10802" max="10802" width="7.7109375" style="41" customWidth="1"/>
    <col min="10803" max="10803" width="9.140625" style="41" customWidth="1"/>
    <col min="10804" max="10806" width="5.7109375" style="41" customWidth="1"/>
    <col min="10807" max="10807" width="7.7109375" style="41" customWidth="1"/>
    <col min="10808" max="10970" width="9.140625" style="41"/>
    <col min="10971" max="10971" width="3.7109375" style="41" customWidth="1"/>
    <col min="10972" max="10972" width="20.140625" style="41" customWidth="1"/>
    <col min="10973" max="11057" width="4.7109375" style="41" customWidth="1"/>
    <col min="11058" max="11058" width="7.7109375" style="41" customWidth="1"/>
    <col min="11059" max="11059" width="9.140625" style="41" customWidth="1"/>
    <col min="11060" max="11062" width="5.7109375" style="41" customWidth="1"/>
    <col min="11063" max="11063" width="7.7109375" style="41" customWidth="1"/>
    <col min="11064" max="11226" width="9.140625" style="41"/>
    <col min="11227" max="11227" width="3.7109375" style="41" customWidth="1"/>
    <col min="11228" max="11228" width="20.140625" style="41" customWidth="1"/>
    <col min="11229" max="11313" width="4.7109375" style="41" customWidth="1"/>
    <col min="11314" max="11314" width="7.7109375" style="41" customWidth="1"/>
    <col min="11315" max="11315" width="9.140625" style="41" customWidth="1"/>
    <col min="11316" max="11318" width="5.7109375" style="41" customWidth="1"/>
    <col min="11319" max="11319" width="7.7109375" style="41" customWidth="1"/>
    <col min="11320" max="11482" width="9.140625" style="41"/>
    <col min="11483" max="11483" width="3.7109375" style="41" customWidth="1"/>
    <col min="11484" max="11484" width="20.140625" style="41" customWidth="1"/>
    <col min="11485" max="11569" width="4.7109375" style="41" customWidth="1"/>
    <col min="11570" max="11570" width="7.7109375" style="41" customWidth="1"/>
    <col min="11571" max="11571" width="9.140625" style="41" customWidth="1"/>
    <col min="11572" max="11574" width="5.7109375" style="41" customWidth="1"/>
    <col min="11575" max="11575" width="7.7109375" style="41" customWidth="1"/>
    <col min="11576" max="11738" width="9.140625" style="41"/>
    <col min="11739" max="11739" width="3.7109375" style="41" customWidth="1"/>
    <col min="11740" max="11740" width="20.140625" style="41" customWidth="1"/>
    <col min="11741" max="11825" width="4.7109375" style="41" customWidth="1"/>
    <col min="11826" max="11826" width="7.7109375" style="41" customWidth="1"/>
    <col min="11827" max="11827" width="9.140625" style="41" customWidth="1"/>
    <col min="11828" max="11830" width="5.7109375" style="41" customWidth="1"/>
    <col min="11831" max="11831" width="7.7109375" style="41" customWidth="1"/>
    <col min="11832" max="11994" width="9.140625" style="41"/>
    <col min="11995" max="11995" width="3.7109375" style="41" customWidth="1"/>
    <col min="11996" max="11996" width="20.140625" style="41" customWidth="1"/>
    <col min="11997" max="12081" width="4.7109375" style="41" customWidth="1"/>
    <col min="12082" max="12082" width="7.7109375" style="41" customWidth="1"/>
    <col min="12083" max="12083" width="9.140625" style="41" customWidth="1"/>
    <col min="12084" max="12086" width="5.7109375" style="41" customWidth="1"/>
    <col min="12087" max="12087" width="7.7109375" style="41" customWidth="1"/>
    <col min="12088" max="12250" width="9.140625" style="41"/>
    <col min="12251" max="12251" width="3.7109375" style="41" customWidth="1"/>
    <col min="12252" max="12252" width="20.140625" style="41" customWidth="1"/>
    <col min="12253" max="12337" width="4.7109375" style="41" customWidth="1"/>
    <col min="12338" max="12338" width="7.7109375" style="41" customWidth="1"/>
    <col min="12339" max="12339" width="9.140625" style="41" customWidth="1"/>
    <col min="12340" max="12342" width="5.7109375" style="41" customWidth="1"/>
    <col min="12343" max="12343" width="7.7109375" style="41" customWidth="1"/>
    <col min="12344" max="12506" width="9.140625" style="41"/>
    <col min="12507" max="12507" width="3.7109375" style="41" customWidth="1"/>
    <col min="12508" max="12508" width="20.140625" style="41" customWidth="1"/>
    <col min="12509" max="12593" width="4.7109375" style="41" customWidth="1"/>
    <col min="12594" max="12594" width="7.7109375" style="41" customWidth="1"/>
    <col min="12595" max="12595" width="9.140625" style="41" customWidth="1"/>
    <col min="12596" max="12598" width="5.7109375" style="41" customWidth="1"/>
    <col min="12599" max="12599" width="7.7109375" style="41" customWidth="1"/>
    <col min="12600" max="12762" width="9.140625" style="41"/>
    <col min="12763" max="12763" width="3.7109375" style="41" customWidth="1"/>
    <col min="12764" max="12764" width="20.140625" style="41" customWidth="1"/>
    <col min="12765" max="12849" width="4.7109375" style="41" customWidth="1"/>
    <col min="12850" max="12850" width="7.7109375" style="41" customWidth="1"/>
    <col min="12851" max="12851" width="9.140625" style="41" customWidth="1"/>
    <col min="12852" max="12854" width="5.7109375" style="41" customWidth="1"/>
    <col min="12855" max="12855" width="7.7109375" style="41" customWidth="1"/>
    <col min="12856" max="13018" width="9.140625" style="41"/>
    <col min="13019" max="13019" width="3.7109375" style="41" customWidth="1"/>
    <col min="13020" max="13020" width="20.140625" style="41" customWidth="1"/>
    <col min="13021" max="13105" width="4.7109375" style="41" customWidth="1"/>
    <col min="13106" max="13106" width="7.7109375" style="41" customWidth="1"/>
    <col min="13107" max="13107" width="9.140625" style="41" customWidth="1"/>
    <col min="13108" max="13110" width="5.7109375" style="41" customWidth="1"/>
    <col min="13111" max="13111" width="7.7109375" style="41" customWidth="1"/>
    <col min="13112" max="13274" width="9.140625" style="41"/>
    <col min="13275" max="13275" width="3.7109375" style="41" customWidth="1"/>
    <col min="13276" max="13276" width="20.140625" style="41" customWidth="1"/>
    <col min="13277" max="13361" width="4.7109375" style="41" customWidth="1"/>
    <col min="13362" max="13362" width="7.7109375" style="41" customWidth="1"/>
    <col min="13363" max="13363" width="9.140625" style="41" customWidth="1"/>
    <col min="13364" max="13366" width="5.7109375" style="41" customWidth="1"/>
    <col min="13367" max="13367" width="7.7109375" style="41" customWidth="1"/>
    <col min="13368" max="13530" width="9.140625" style="41"/>
    <col min="13531" max="13531" width="3.7109375" style="41" customWidth="1"/>
    <col min="13532" max="13532" width="20.140625" style="41" customWidth="1"/>
    <col min="13533" max="13617" width="4.7109375" style="41" customWidth="1"/>
    <col min="13618" max="13618" width="7.7109375" style="41" customWidth="1"/>
    <col min="13619" max="13619" width="9.140625" style="41" customWidth="1"/>
    <col min="13620" max="13622" width="5.7109375" style="41" customWidth="1"/>
    <col min="13623" max="13623" width="7.7109375" style="41" customWidth="1"/>
    <col min="13624" max="13786" width="9.140625" style="41"/>
    <col min="13787" max="13787" width="3.7109375" style="41" customWidth="1"/>
    <col min="13788" max="13788" width="20.140625" style="41" customWidth="1"/>
    <col min="13789" max="13873" width="4.7109375" style="41" customWidth="1"/>
    <col min="13874" max="13874" width="7.7109375" style="41" customWidth="1"/>
    <col min="13875" max="13875" width="9.140625" style="41" customWidth="1"/>
    <col min="13876" max="13878" width="5.7109375" style="41" customWidth="1"/>
    <col min="13879" max="13879" width="7.7109375" style="41" customWidth="1"/>
    <col min="13880" max="14042" width="9.140625" style="41"/>
    <col min="14043" max="14043" width="3.7109375" style="41" customWidth="1"/>
    <col min="14044" max="14044" width="20.140625" style="41" customWidth="1"/>
    <col min="14045" max="14129" width="4.7109375" style="41" customWidth="1"/>
    <col min="14130" max="14130" width="7.7109375" style="41" customWidth="1"/>
    <col min="14131" max="14131" width="9.140625" style="41" customWidth="1"/>
    <col min="14132" max="14134" width="5.7109375" style="41" customWidth="1"/>
    <col min="14135" max="14135" width="7.7109375" style="41" customWidth="1"/>
    <col min="14136" max="14298" width="9.140625" style="41"/>
    <col min="14299" max="14299" width="3.7109375" style="41" customWidth="1"/>
    <col min="14300" max="14300" width="20.140625" style="41" customWidth="1"/>
    <col min="14301" max="14385" width="4.7109375" style="41" customWidth="1"/>
    <col min="14386" max="14386" width="7.7109375" style="41" customWidth="1"/>
    <col min="14387" max="14387" width="9.140625" style="41" customWidth="1"/>
    <col min="14388" max="14390" width="5.7109375" style="41" customWidth="1"/>
    <col min="14391" max="14391" width="7.7109375" style="41" customWidth="1"/>
    <col min="14392" max="14554" width="9.140625" style="41"/>
    <col min="14555" max="14555" width="3.7109375" style="41" customWidth="1"/>
    <col min="14556" max="14556" width="20.140625" style="41" customWidth="1"/>
    <col min="14557" max="14641" width="4.7109375" style="41" customWidth="1"/>
    <col min="14642" max="14642" width="7.7109375" style="41" customWidth="1"/>
    <col min="14643" max="14643" width="9.140625" style="41" customWidth="1"/>
    <col min="14644" max="14646" width="5.7109375" style="41" customWidth="1"/>
    <col min="14647" max="14647" width="7.7109375" style="41" customWidth="1"/>
    <col min="14648" max="14810" width="9.140625" style="41"/>
    <col min="14811" max="14811" width="3.7109375" style="41" customWidth="1"/>
    <col min="14812" max="14812" width="20.140625" style="41" customWidth="1"/>
    <col min="14813" max="14897" width="4.7109375" style="41" customWidth="1"/>
    <col min="14898" max="14898" width="7.7109375" style="41" customWidth="1"/>
    <col min="14899" max="14899" width="9.140625" style="41" customWidth="1"/>
    <col min="14900" max="14902" width="5.7109375" style="41" customWidth="1"/>
    <col min="14903" max="14903" width="7.7109375" style="41" customWidth="1"/>
    <col min="14904" max="15066" width="9.140625" style="41"/>
    <col min="15067" max="15067" width="3.7109375" style="41" customWidth="1"/>
    <col min="15068" max="15068" width="20.140625" style="41" customWidth="1"/>
    <col min="15069" max="15153" width="4.7109375" style="41" customWidth="1"/>
    <col min="15154" max="15154" width="7.7109375" style="41" customWidth="1"/>
    <col min="15155" max="15155" width="9.140625" style="41" customWidth="1"/>
    <col min="15156" max="15158" width="5.7109375" style="41" customWidth="1"/>
    <col min="15159" max="15159" width="7.7109375" style="41" customWidth="1"/>
    <col min="15160" max="15322" width="9.140625" style="41"/>
    <col min="15323" max="15323" width="3.7109375" style="41" customWidth="1"/>
    <col min="15324" max="15324" width="20.140625" style="41" customWidth="1"/>
    <col min="15325" max="15409" width="4.7109375" style="41" customWidth="1"/>
    <col min="15410" max="15410" width="7.7109375" style="41" customWidth="1"/>
    <col min="15411" max="15411" width="9.140625" style="41" customWidth="1"/>
    <col min="15412" max="15414" width="5.7109375" style="41" customWidth="1"/>
    <col min="15415" max="15415" width="7.7109375" style="41" customWidth="1"/>
    <col min="15416" max="15578" width="9.140625" style="41"/>
    <col min="15579" max="15579" width="3.7109375" style="41" customWidth="1"/>
    <col min="15580" max="15580" width="20.140625" style="41" customWidth="1"/>
    <col min="15581" max="15665" width="4.7109375" style="41" customWidth="1"/>
    <col min="15666" max="15666" width="7.7109375" style="41" customWidth="1"/>
    <col min="15667" max="15667" width="9.140625" style="41" customWidth="1"/>
    <col min="15668" max="15670" width="5.7109375" style="41" customWidth="1"/>
    <col min="15671" max="15671" width="7.7109375" style="41" customWidth="1"/>
    <col min="15672" max="15834" width="9.140625" style="41"/>
    <col min="15835" max="15835" width="3.7109375" style="41" customWidth="1"/>
    <col min="15836" max="15836" width="20.140625" style="41" customWidth="1"/>
    <col min="15837" max="15921" width="4.7109375" style="41" customWidth="1"/>
    <col min="15922" max="15922" width="7.7109375" style="41" customWidth="1"/>
    <col min="15923" max="15923" width="9.140625" style="41" customWidth="1"/>
    <col min="15924" max="15926" width="5.7109375" style="41" customWidth="1"/>
    <col min="15927" max="15927" width="7.7109375" style="41" customWidth="1"/>
    <col min="15928" max="16090" width="9.140625" style="41"/>
    <col min="16091" max="16091" width="3.7109375" style="41" customWidth="1"/>
    <col min="16092" max="16092" width="20.140625" style="41" customWidth="1"/>
    <col min="16093" max="16177" width="4.7109375" style="41" customWidth="1"/>
    <col min="16178" max="16178" width="7.7109375" style="41" customWidth="1"/>
    <col min="16179" max="16179" width="9.140625" style="41" customWidth="1"/>
    <col min="16180" max="16182" width="5.7109375" style="41" customWidth="1"/>
    <col min="16183" max="16183" width="7.7109375" style="41" customWidth="1"/>
    <col min="16184" max="16384" width="9.140625" style="41"/>
  </cols>
  <sheetData>
    <row r="1" spans="1:56" ht="90" customHeight="1" thickBot="1">
      <c r="A1" s="211" t="s">
        <v>94</v>
      </c>
      <c r="B1" s="213" t="s">
        <v>95</v>
      </c>
      <c r="C1" s="215" t="s">
        <v>191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7" t="s">
        <v>96</v>
      </c>
      <c r="AX1" s="209" t="s">
        <v>97</v>
      </c>
      <c r="AY1" s="209" t="s">
        <v>98</v>
      </c>
      <c r="AZ1" s="209" t="s">
        <v>99</v>
      </c>
      <c r="BA1" s="209" t="s">
        <v>100</v>
      </c>
      <c r="BB1" s="209" t="s">
        <v>101</v>
      </c>
      <c r="BC1" s="209" t="s">
        <v>102</v>
      </c>
    </row>
    <row r="2" spans="1:56" ht="15" customHeight="1" thickBot="1">
      <c r="A2" s="212"/>
      <c r="B2" s="214"/>
      <c r="C2" s="42">
        <v>1</v>
      </c>
      <c r="D2" s="43">
        <v>2</v>
      </c>
      <c r="E2" s="43">
        <v>3</v>
      </c>
      <c r="F2" s="43">
        <v>4</v>
      </c>
      <c r="G2" s="43">
        <v>5</v>
      </c>
      <c r="H2" s="43">
        <v>6</v>
      </c>
      <c r="I2" s="44">
        <v>7</v>
      </c>
      <c r="J2" s="45">
        <v>8</v>
      </c>
      <c r="K2" s="43">
        <v>9</v>
      </c>
      <c r="L2" s="43">
        <v>10</v>
      </c>
      <c r="M2" s="43">
        <v>11</v>
      </c>
      <c r="N2" s="43">
        <v>12</v>
      </c>
      <c r="O2" s="43">
        <v>13</v>
      </c>
      <c r="P2" s="44">
        <v>14</v>
      </c>
      <c r="Q2" s="45">
        <v>15</v>
      </c>
      <c r="R2" s="43">
        <v>16</v>
      </c>
      <c r="S2" s="43">
        <v>17</v>
      </c>
      <c r="T2" s="43">
        <v>18</v>
      </c>
      <c r="U2" s="43">
        <v>19</v>
      </c>
      <c r="V2" s="43">
        <v>20</v>
      </c>
      <c r="W2" s="44">
        <v>21</v>
      </c>
      <c r="X2" s="45">
        <v>22</v>
      </c>
      <c r="Y2" s="43">
        <v>23</v>
      </c>
      <c r="Z2" s="43">
        <v>24</v>
      </c>
      <c r="AA2" s="43">
        <v>25</v>
      </c>
      <c r="AB2" s="43">
        <v>26</v>
      </c>
      <c r="AC2" s="43">
        <v>27</v>
      </c>
      <c r="AD2" s="44">
        <v>28</v>
      </c>
      <c r="AE2" s="45">
        <v>29</v>
      </c>
      <c r="AF2" s="45">
        <v>30</v>
      </c>
      <c r="AG2" s="45">
        <v>31</v>
      </c>
      <c r="AH2" s="45">
        <v>32</v>
      </c>
      <c r="AI2" s="45">
        <v>33</v>
      </c>
      <c r="AJ2" s="45">
        <v>34</v>
      </c>
      <c r="AK2" s="44">
        <v>35</v>
      </c>
      <c r="AL2" s="43">
        <v>36</v>
      </c>
      <c r="AM2" s="43">
        <v>37</v>
      </c>
      <c r="AN2" s="43">
        <v>38</v>
      </c>
      <c r="AO2" s="43">
        <v>39</v>
      </c>
      <c r="AP2" s="43">
        <v>40</v>
      </c>
      <c r="AQ2" s="43">
        <v>41</v>
      </c>
      <c r="AR2" s="44">
        <v>42</v>
      </c>
      <c r="AS2" s="45"/>
      <c r="AT2" s="43"/>
      <c r="AU2" s="43"/>
      <c r="AV2" s="43"/>
      <c r="AW2" s="218"/>
      <c r="AX2" s="210"/>
      <c r="AY2" s="210"/>
      <c r="AZ2" s="210"/>
      <c r="BA2" s="210"/>
      <c r="BB2" s="210"/>
      <c r="BC2" s="210"/>
    </row>
    <row r="3" spans="1:56" s="61" customFormat="1" ht="29.25" customHeight="1" thickBot="1">
      <c r="A3" s="46" t="s">
        <v>103</v>
      </c>
      <c r="B3" s="47" t="s">
        <v>104</v>
      </c>
      <c r="C3" s="48">
        <v>479</v>
      </c>
      <c r="D3" s="49">
        <v>416</v>
      </c>
      <c r="E3" s="49">
        <v>422</v>
      </c>
      <c r="F3" s="49">
        <v>475</v>
      </c>
      <c r="G3" s="49">
        <v>389</v>
      </c>
      <c r="H3" s="49">
        <v>348</v>
      </c>
      <c r="I3" s="50">
        <v>561</v>
      </c>
      <c r="J3" s="51">
        <v>375</v>
      </c>
      <c r="K3" s="49">
        <v>432</v>
      </c>
      <c r="L3" s="49">
        <v>454</v>
      </c>
      <c r="M3" s="49">
        <v>452</v>
      </c>
      <c r="N3" s="49">
        <v>373</v>
      </c>
      <c r="O3" s="49">
        <v>427</v>
      </c>
      <c r="P3" s="50">
        <v>451</v>
      </c>
      <c r="Q3" s="51">
        <v>430</v>
      </c>
      <c r="R3" s="49">
        <v>463</v>
      </c>
      <c r="S3" s="49">
        <v>447</v>
      </c>
      <c r="T3" s="49">
        <v>447</v>
      </c>
      <c r="U3" s="49">
        <v>393</v>
      </c>
      <c r="V3" s="49">
        <v>394</v>
      </c>
      <c r="W3" s="52">
        <v>401</v>
      </c>
      <c r="X3" s="51">
        <v>409</v>
      </c>
      <c r="Y3" s="49">
        <v>398</v>
      </c>
      <c r="Z3" s="49">
        <v>380</v>
      </c>
      <c r="AA3" s="49">
        <v>430</v>
      </c>
      <c r="AB3" s="49">
        <v>448</v>
      </c>
      <c r="AC3" s="49">
        <v>433</v>
      </c>
      <c r="AD3" s="50">
        <v>444</v>
      </c>
      <c r="AE3" s="53">
        <v>463</v>
      </c>
      <c r="AF3" s="53">
        <v>476</v>
      </c>
      <c r="AG3" s="53">
        <v>460</v>
      </c>
      <c r="AH3" s="53">
        <v>484</v>
      </c>
      <c r="AI3" s="53">
        <v>436</v>
      </c>
      <c r="AJ3" s="53">
        <v>420</v>
      </c>
      <c r="AK3" s="54">
        <v>385</v>
      </c>
      <c r="AL3" s="49">
        <v>433</v>
      </c>
      <c r="AM3" s="49">
        <v>429</v>
      </c>
      <c r="AN3" s="49">
        <v>442</v>
      </c>
      <c r="AO3" s="49">
        <v>423</v>
      </c>
      <c r="AP3" s="49">
        <v>415</v>
      </c>
      <c r="AQ3" s="49">
        <v>424</v>
      </c>
      <c r="AR3" s="50">
        <v>424</v>
      </c>
      <c r="AS3" s="51"/>
      <c r="AT3" s="49"/>
      <c r="AU3" s="49"/>
      <c r="AV3" s="49"/>
      <c r="AW3" s="55">
        <f t="shared" ref="AW3:AW10" si="0">COUNTA(C3:AV3)</f>
        <v>42</v>
      </c>
      <c r="AX3" s="56">
        <f t="shared" ref="AX3:AX10" si="1">SUM(C3:AV3)</f>
        <v>18085</v>
      </c>
      <c r="AY3" s="57">
        <f t="shared" ref="AY3:AY8" si="2">AX3/AW3</f>
        <v>430.59523809523807</v>
      </c>
      <c r="AZ3" s="58">
        <v>35</v>
      </c>
      <c r="BA3" s="58">
        <v>0</v>
      </c>
      <c r="BB3" s="58">
        <f t="shared" ref="BB3:BB10" si="3">AW3-BA3-AZ3</f>
        <v>7</v>
      </c>
      <c r="BC3" s="59">
        <f t="shared" ref="BC3:BC10" si="4">2*AZ3+1*BA3</f>
        <v>70</v>
      </c>
      <c r="BD3" s="60"/>
    </row>
    <row r="4" spans="1:56" s="61" customFormat="1" ht="30" customHeight="1" thickBot="1">
      <c r="A4" s="46" t="s">
        <v>105</v>
      </c>
      <c r="B4" s="47" t="s">
        <v>113</v>
      </c>
      <c r="C4" s="48">
        <v>433</v>
      </c>
      <c r="D4" s="49">
        <v>517</v>
      </c>
      <c r="E4" s="49">
        <v>357</v>
      </c>
      <c r="F4" s="49">
        <v>449</v>
      </c>
      <c r="G4" s="49">
        <v>426</v>
      </c>
      <c r="H4" s="49">
        <v>363</v>
      </c>
      <c r="I4" s="50">
        <v>416</v>
      </c>
      <c r="J4" s="51">
        <v>422</v>
      </c>
      <c r="K4" s="49">
        <v>349</v>
      </c>
      <c r="L4" s="49">
        <v>415</v>
      </c>
      <c r="M4" s="49">
        <v>421</v>
      </c>
      <c r="N4" s="49">
        <v>473</v>
      </c>
      <c r="O4" s="49">
        <v>408</v>
      </c>
      <c r="P4" s="50">
        <v>345</v>
      </c>
      <c r="Q4" s="51">
        <v>382</v>
      </c>
      <c r="R4" s="49">
        <v>388</v>
      </c>
      <c r="S4" s="49">
        <v>388</v>
      </c>
      <c r="T4" s="49">
        <v>437</v>
      </c>
      <c r="U4" s="49">
        <v>403</v>
      </c>
      <c r="V4" s="49">
        <v>403</v>
      </c>
      <c r="W4" s="50">
        <v>432</v>
      </c>
      <c r="X4" s="51">
        <v>397</v>
      </c>
      <c r="Y4" s="49">
        <v>387</v>
      </c>
      <c r="Z4" s="49">
        <v>373</v>
      </c>
      <c r="AA4" s="49">
        <v>376</v>
      </c>
      <c r="AB4" s="49">
        <v>349</v>
      </c>
      <c r="AC4" s="49">
        <v>402</v>
      </c>
      <c r="AD4" s="50">
        <v>351</v>
      </c>
      <c r="AE4" s="53">
        <v>443</v>
      </c>
      <c r="AF4" s="53">
        <v>444</v>
      </c>
      <c r="AG4" s="53">
        <v>368</v>
      </c>
      <c r="AH4" s="53">
        <v>413</v>
      </c>
      <c r="AI4" s="53">
        <v>429</v>
      </c>
      <c r="AJ4" s="53">
        <v>463</v>
      </c>
      <c r="AK4" s="54">
        <v>410</v>
      </c>
      <c r="AL4" s="62">
        <v>460</v>
      </c>
      <c r="AM4" s="62">
        <v>397</v>
      </c>
      <c r="AN4" s="62">
        <v>347</v>
      </c>
      <c r="AO4" s="62">
        <v>428</v>
      </c>
      <c r="AP4" s="62">
        <v>472</v>
      </c>
      <c r="AQ4" s="254">
        <v>377</v>
      </c>
      <c r="AR4" s="255">
        <v>405</v>
      </c>
      <c r="AS4" s="53"/>
      <c r="AT4" s="62"/>
      <c r="AU4" s="62"/>
      <c r="AV4" s="62"/>
      <c r="AW4" s="63">
        <f t="shared" si="0"/>
        <v>42</v>
      </c>
      <c r="AX4" s="56">
        <f t="shared" si="1"/>
        <v>17118</v>
      </c>
      <c r="AY4" s="57">
        <f t="shared" si="2"/>
        <v>407.57142857142856</v>
      </c>
      <c r="AZ4" s="58">
        <v>30</v>
      </c>
      <c r="BA4" s="58">
        <v>1</v>
      </c>
      <c r="BB4" s="58">
        <f t="shared" si="3"/>
        <v>11</v>
      </c>
      <c r="BC4" s="59">
        <f t="shared" si="4"/>
        <v>61</v>
      </c>
    </row>
    <row r="5" spans="1:56" s="61" customFormat="1" ht="30" customHeight="1" thickBot="1">
      <c r="A5" s="64" t="s">
        <v>106</v>
      </c>
      <c r="B5" s="47" t="s">
        <v>181</v>
      </c>
      <c r="C5" s="48">
        <v>412</v>
      </c>
      <c r="D5" s="49">
        <v>379</v>
      </c>
      <c r="E5" s="49">
        <v>377</v>
      </c>
      <c r="F5" s="49">
        <v>411</v>
      </c>
      <c r="G5" s="49">
        <v>417</v>
      </c>
      <c r="H5" s="49">
        <v>405</v>
      </c>
      <c r="I5" s="50">
        <v>396</v>
      </c>
      <c r="J5" s="51">
        <v>403</v>
      </c>
      <c r="K5" s="49">
        <v>394</v>
      </c>
      <c r="L5" s="49">
        <v>427</v>
      </c>
      <c r="M5" s="49">
        <v>336</v>
      </c>
      <c r="N5" s="49">
        <v>427</v>
      </c>
      <c r="O5" s="49">
        <v>473</v>
      </c>
      <c r="P5" s="50">
        <v>456</v>
      </c>
      <c r="Q5" s="51">
        <v>334</v>
      </c>
      <c r="R5" s="49">
        <v>431</v>
      </c>
      <c r="S5" s="49">
        <v>400</v>
      </c>
      <c r="T5" s="49">
        <v>436</v>
      </c>
      <c r="U5" s="49">
        <v>386</v>
      </c>
      <c r="V5" s="49">
        <v>397</v>
      </c>
      <c r="W5" s="50">
        <v>411</v>
      </c>
      <c r="X5" s="51">
        <v>459</v>
      </c>
      <c r="Y5" s="49">
        <v>402</v>
      </c>
      <c r="Z5" s="49">
        <v>394</v>
      </c>
      <c r="AA5" s="49">
        <v>389</v>
      </c>
      <c r="AB5" s="49">
        <v>456</v>
      </c>
      <c r="AC5" s="49">
        <v>401</v>
      </c>
      <c r="AD5" s="50">
        <v>416</v>
      </c>
      <c r="AE5" s="51">
        <v>418</v>
      </c>
      <c r="AF5" s="51">
        <v>410</v>
      </c>
      <c r="AG5" s="51">
        <v>470</v>
      </c>
      <c r="AH5" s="51">
        <v>379</v>
      </c>
      <c r="AI5" s="51">
        <v>378</v>
      </c>
      <c r="AJ5" s="51">
        <v>418</v>
      </c>
      <c r="AK5" s="50">
        <v>415</v>
      </c>
      <c r="AL5" s="61">
        <v>364</v>
      </c>
      <c r="AM5" s="62">
        <v>371</v>
      </c>
      <c r="AN5" s="62">
        <v>341</v>
      </c>
      <c r="AO5" s="62">
        <v>414</v>
      </c>
      <c r="AP5" s="62">
        <v>401</v>
      </c>
      <c r="AQ5" s="62">
        <v>406</v>
      </c>
      <c r="AR5" s="54">
        <v>406</v>
      </c>
      <c r="AS5" s="53"/>
      <c r="AT5" s="62"/>
      <c r="AU5" s="62"/>
      <c r="AV5" s="62"/>
      <c r="AW5" s="65">
        <f t="shared" si="0"/>
        <v>42</v>
      </c>
      <c r="AX5" s="56">
        <f t="shared" si="1"/>
        <v>17016</v>
      </c>
      <c r="AY5" s="57">
        <f t="shared" si="2"/>
        <v>405.14285714285717</v>
      </c>
      <c r="AZ5" s="58">
        <v>30</v>
      </c>
      <c r="BA5" s="58">
        <v>0</v>
      </c>
      <c r="BB5" s="58">
        <f t="shared" si="3"/>
        <v>12</v>
      </c>
      <c r="BC5" s="59">
        <f t="shared" si="4"/>
        <v>60</v>
      </c>
    </row>
    <row r="6" spans="1:56" s="61" customFormat="1" ht="30" customHeight="1" thickBot="1">
      <c r="A6" s="64" t="s">
        <v>107</v>
      </c>
      <c r="B6" s="199" t="s">
        <v>111</v>
      </c>
      <c r="C6" s="66">
        <v>379</v>
      </c>
      <c r="D6" s="67">
        <v>424</v>
      </c>
      <c r="E6" s="67">
        <v>434</v>
      </c>
      <c r="F6" s="67">
        <v>368</v>
      </c>
      <c r="G6" s="67">
        <v>307</v>
      </c>
      <c r="H6" s="67">
        <v>338</v>
      </c>
      <c r="I6" s="68">
        <v>358</v>
      </c>
      <c r="J6" s="69">
        <v>309</v>
      </c>
      <c r="K6" s="67">
        <v>430</v>
      </c>
      <c r="L6" s="67">
        <v>377</v>
      </c>
      <c r="M6" s="67">
        <v>370</v>
      </c>
      <c r="N6" s="67">
        <v>376</v>
      </c>
      <c r="O6" s="67">
        <v>303</v>
      </c>
      <c r="P6" s="68">
        <v>377</v>
      </c>
      <c r="Q6" s="69">
        <v>381</v>
      </c>
      <c r="R6" s="67">
        <v>325</v>
      </c>
      <c r="S6" s="67">
        <v>456</v>
      </c>
      <c r="T6" s="67">
        <v>382</v>
      </c>
      <c r="U6" s="67">
        <v>408</v>
      </c>
      <c r="V6" s="67">
        <v>448</v>
      </c>
      <c r="W6" s="68">
        <v>400</v>
      </c>
      <c r="X6" s="69">
        <v>406</v>
      </c>
      <c r="Y6" s="67">
        <v>373</v>
      </c>
      <c r="Z6" s="67">
        <v>434</v>
      </c>
      <c r="AA6" s="67">
        <v>312</v>
      </c>
      <c r="AB6" s="67">
        <v>338</v>
      </c>
      <c r="AC6" s="67">
        <v>378</v>
      </c>
      <c r="AD6" s="68">
        <v>394</v>
      </c>
      <c r="AE6" s="69">
        <v>404</v>
      </c>
      <c r="AF6" s="69">
        <v>355</v>
      </c>
      <c r="AG6" s="69">
        <v>377</v>
      </c>
      <c r="AH6" s="69">
        <v>407</v>
      </c>
      <c r="AI6" s="69">
        <v>343</v>
      </c>
      <c r="AJ6" s="69">
        <v>382</v>
      </c>
      <c r="AK6" s="68">
        <v>367</v>
      </c>
      <c r="AL6" s="62">
        <v>388</v>
      </c>
      <c r="AM6" s="62">
        <v>387</v>
      </c>
      <c r="AN6" s="62">
        <v>357</v>
      </c>
      <c r="AO6" s="62">
        <v>414</v>
      </c>
      <c r="AP6" s="62">
        <v>343</v>
      </c>
      <c r="AQ6" s="62">
        <v>412</v>
      </c>
      <c r="AR6" s="54">
        <v>417</v>
      </c>
      <c r="AS6" s="53"/>
      <c r="AT6" s="62"/>
      <c r="AU6" s="62"/>
      <c r="AV6" s="62"/>
      <c r="AW6" s="70">
        <f t="shared" si="0"/>
        <v>42</v>
      </c>
      <c r="AX6" s="71">
        <f t="shared" si="1"/>
        <v>15938</v>
      </c>
      <c r="AY6" s="72">
        <f t="shared" si="2"/>
        <v>379.47619047619048</v>
      </c>
      <c r="AZ6" s="58">
        <v>27</v>
      </c>
      <c r="BA6" s="58">
        <v>1</v>
      </c>
      <c r="BB6" s="58">
        <f t="shared" si="3"/>
        <v>14</v>
      </c>
      <c r="BC6" s="59">
        <f t="shared" si="4"/>
        <v>55</v>
      </c>
    </row>
    <row r="7" spans="1:56" s="61" customFormat="1" ht="30" customHeight="1" thickBot="1">
      <c r="A7" s="46" t="s">
        <v>108</v>
      </c>
      <c r="B7" s="198" t="s">
        <v>109</v>
      </c>
      <c r="C7" s="151">
        <v>393</v>
      </c>
      <c r="D7" s="152">
        <v>407</v>
      </c>
      <c r="E7" s="152">
        <v>387</v>
      </c>
      <c r="F7" s="152">
        <v>405</v>
      </c>
      <c r="G7" s="152">
        <v>386</v>
      </c>
      <c r="H7" s="152">
        <v>432</v>
      </c>
      <c r="I7" s="153">
        <v>408</v>
      </c>
      <c r="J7" s="154">
        <v>365</v>
      </c>
      <c r="K7" s="152">
        <v>348</v>
      </c>
      <c r="L7" s="152">
        <v>389</v>
      </c>
      <c r="M7" s="152">
        <v>391</v>
      </c>
      <c r="N7" s="152">
        <v>381</v>
      </c>
      <c r="O7" s="152">
        <v>411</v>
      </c>
      <c r="P7" s="153">
        <v>359</v>
      </c>
      <c r="Q7" s="154">
        <v>359</v>
      </c>
      <c r="R7" s="152">
        <v>413</v>
      </c>
      <c r="S7" s="152">
        <v>358</v>
      </c>
      <c r="T7" s="152">
        <v>431</v>
      </c>
      <c r="U7" s="152">
        <v>418</v>
      </c>
      <c r="V7" s="152">
        <v>381</v>
      </c>
      <c r="W7" s="153">
        <v>392</v>
      </c>
      <c r="X7" s="154">
        <v>454</v>
      </c>
      <c r="Y7" s="152">
        <v>367</v>
      </c>
      <c r="Z7" s="152">
        <v>355</v>
      </c>
      <c r="AA7" s="152">
        <v>328</v>
      </c>
      <c r="AB7" s="152">
        <v>374</v>
      </c>
      <c r="AC7" s="152">
        <v>337</v>
      </c>
      <c r="AD7" s="153">
        <v>342</v>
      </c>
      <c r="AE7" s="154">
        <v>408</v>
      </c>
      <c r="AF7" s="154">
        <v>396</v>
      </c>
      <c r="AG7" s="154">
        <v>366</v>
      </c>
      <c r="AH7" s="154">
        <v>377</v>
      </c>
      <c r="AI7" s="154">
        <v>395</v>
      </c>
      <c r="AJ7" s="154">
        <v>393</v>
      </c>
      <c r="AK7" s="153">
        <v>435</v>
      </c>
      <c r="AL7" s="73">
        <v>383</v>
      </c>
      <c r="AM7" s="73">
        <v>370</v>
      </c>
      <c r="AN7" s="73">
        <v>468</v>
      </c>
      <c r="AO7" s="73">
        <v>340</v>
      </c>
      <c r="AP7" s="73">
        <v>390</v>
      </c>
      <c r="AQ7" s="73">
        <v>345</v>
      </c>
      <c r="AR7" s="248">
        <v>417</v>
      </c>
      <c r="AS7" s="247"/>
      <c r="AT7" s="73"/>
      <c r="AU7" s="73"/>
      <c r="AV7" s="73"/>
      <c r="AW7" s="155">
        <f t="shared" si="0"/>
        <v>42</v>
      </c>
      <c r="AX7" s="156">
        <f t="shared" si="1"/>
        <v>16254</v>
      </c>
      <c r="AY7" s="72">
        <f t="shared" si="2"/>
        <v>387</v>
      </c>
      <c r="AZ7" s="74">
        <v>21</v>
      </c>
      <c r="BA7" s="74">
        <v>1</v>
      </c>
      <c r="BB7" s="74">
        <f t="shared" si="3"/>
        <v>20</v>
      </c>
      <c r="BC7" s="59">
        <f t="shared" si="4"/>
        <v>43</v>
      </c>
    </row>
    <row r="8" spans="1:56" s="61" customFormat="1" ht="30" customHeight="1" thickBot="1">
      <c r="A8" s="46" t="s">
        <v>110</v>
      </c>
      <c r="B8" s="75" t="s">
        <v>115</v>
      </c>
      <c r="C8" s="66">
        <v>368</v>
      </c>
      <c r="D8" s="67">
        <v>327</v>
      </c>
      <c r="E8" s="67">
        <v>379</v>
      </c>
      <c r="F8" s="67">
        <v>327</v>
      </c>
      <c r="G8" s="67">
        <v>352</v>
      </c>
      <c r="H8" s="67">
        <v>335</v>
      </c>
      <c r="I8" s="68">
        <v>369</v>
      </c>
      <c r="J8" s="69">
        <v>311</v>
      </c>
      <c r="K8" s="67">
        <v>350</v>
      </c>
      <c r="L8" s="67">
        <v>373</v>
      </c>
      <c r="M8" s="67">
        <v>353</v>
      </c>
      <c r="N8" s="67">
        <v>387</v>
      </c>
      <c r="O8" s="67">
        <v>378</v>
      </c>
      <c r="P8" s="68">
        <v>349</v>
      </c>
      <c r="Q8" s="69">
        <v>376</v>
      </c>
      <c r="R8" s="67">
        <v>362</v>
      </c>
      <c r="S8" s="67">
        <v>304</v>
      </c>
      <c r="T8" s="67">
        <v>367</v>
      </c>
      <c r="U8" s="67">
        <v>361</v>
      </c>
      <c r="V8" s="67">
        <v>412</v>
      </c>
      <c r="W8" s="68">
        <v>363</v>
      </c>
      <c r="X8" s="69">
        <v>355</v>
      </c>
      <c r="Y8" s="67">
        <v>360</v>
      </c>
      <c r="Z8" s="67">
        <v>385</v>
      </c>
      <c r="AA8" s="67">
        <v>396</v>
      </c>
      <c r="AB8" s="67">
        <v>324</v>
      </c>
      <c r="AC8" s="67">
        <v>335</v>
      </c>
      <c r="AD8" s="68">
        <v>379</v>
      </c>
      <c r="AE8" s="69">
        <v>298</v>
      </c>
      <c r="AF8" s="69">
        <v>340</v>
      </c>
      <c r="AG8" s="69">
        <v>366</v>
      </c>
      <c r="AH8" s="69">
        <v>356</v>
      </c>
      <c r="AI8" s="69">
        <v>301</v>
      </c>
      <c r="AJ8" s="69">
        <v>316</v>
      </c>
      <c r="AK8" s="68">
        <v>295</v>
      </c>
      <c r="AL8" s="62">
        <v>331</v>
      </c>
      <c r="AM8" s="62">
        <v>393</v>
      </c>
      <c r="AN8" s="62">
        <v>408</v>
      </c>
      <c r="AO8" s="62">
        <v>362</v>
      </c>
      <c r="AP8" s="62">
        <v>323</v>
      </c>
      <c r="AQ8" s="62">
        <v>339</v>
      </c>
      <c r="AR8" s="54">
        <v>345</v>
      </c>
      <c r="AS8" s="53"/>
      <c r="AT8" s="62"/>
      <c r="AU8" s="62"/>
      <c r="AV8" s="62"/>
      <c r="AW8" s="70">
        <f t="shared" si="0"/>
        <v>42</v>
      </c>
      <c r="AX8" s="71">
        <f t="shared" si="1"/>
        <v>14810</v>
      </c>
      <c r="AY8" s="72">
        <f t="shared" si="2"/>
        <v>352.61904761904759</v>
      </c>
      <c r="AZ8" s="58">
        <v>15</v>
      </c>
      <c r="BA8" s="58">
        <v>1</v>
      </c>
      <c r="BB8" s="58">
        <f t="shared" si="3"/>
        <v>26</v>
      </c>
      <c r="BC8" s="59">
        <f t="shared" si="4"/>
        <v>31</v>
      </c>
    </row>
    <row r="9" spans="1:56" s="61" customFormat="1" ht="30" customHeight="1" thickBot="1">
      <c r="A9" s="46" t="s">
        <v>112</v>
      </c>
      <c r="B9" s="75" t="s">
        <v>180</v>
      </c>
      <c r="C9" s="76">
        <v>281</v>
      </c>
      <c r="D9" s="62">
        <v>293</v>
      </c>
      <c r="E9" s="62">
        <v>289</v>
      </c>
      <c r="F9" s="62">
        <v>321</v>
      </c>
      <c r="G9" s="62">
        <v>362</v>
      </c>
      <c r="H9" s="62">
        <v>291</v>
      </c>
      <c r="I9" s="54">
        <v>312</v>
      </c>
      <c r="J9" s="203" t="s">
        <v>223</v>
      </c>
      <c r="K9" s="204" t="s">
        <v>223</v>
      </c>
      <c r="L9" s="204" t="s">
        <v>223</v>
      </c>
      <c r="M9" s="204" t="s">
        <v>223</v>
      </c>
      <c r="N9" s="62">
        <v>257</v>
      </c>
      <c r="O9" s="62">
        <v>290</v>
      </c>
      <c r="P9" s="54">
        <v>296</v>
      </c>
      <c r="Q9" s="53">
        <v>327</v>
      </c>
      <c r="R9" s="62">
        <v>295</v>
      </c>
      <c r="S9" s="62">
        <v>293</v>
      </c>
      <c r="T9" s="62">
        <v>334</v>
      </c>
      <c r="U9" s="204" t="s">
        <v>223</v>
      </c>
      <c r="V9" s="204" t="s">
        <v>223</v>
      </c>
      <c r="W9" s="205" t="s">
        <v>223</v>
      </c>
      <c r="X9" s="53">
        <v>286</v>
      </c>
      <c r="Y9" s="62">
        <v>342</v>
      </c>
      <c r="Z9" s="62">
        <v>384</v>
      </c>
      <c r="AA9" s="62">
        <v>337</v>
      </c>
      <c r="AB9" s="62">
        <v>333</v>
      </c>
      <c r="AC9" s="62">
        <v>354</v>
      </c>
      <c r="AD9" s="54">
        <v>258</v>
      </c>
      <c r="AE9" s="53">
        <v>347</v>
      </c>
      <c r="AF9" s="53">
        <v>280</v>
      </c>
      <c r="AG9" s="53">
        <v>226</v>
      </c>
      <c r="AH9" s="53">
        <v>268</v>
      </c>
      <c r="AI9" s="53">
        <v>282</v>
      </c>
      <c r="AJ9" s="53">
        <v>333</v>
      </c>
      <c r="AK9" s="54">
        <v>331</v>
      </c>
      <c r="AL9" s="62">
        <v>269</v>
      </c>
      <c r="AM9" s="62">
        <v>298</v>
      </c>
      <c r="AN9" s="62">
        <v>328</v>
      </c>
      <c r="AO9" s="62">
        <v>345</v>
      </c>
      <c r="AP9" s="62">
        <v>323</v>
      </c>
      <c r="AQ9" s="62">
        <v>313</v>
      </c>
      <c r="AR9" s="54">
        <v>314</v>
      </c>
      <c r="AS9" s="53"/>
      <c r="AT9" s="62"/>
      <c r="AU9" s="62"/>
      <c r="AV9" s="62"/>
      <c r="AW9" s="65">
        <f t="shared" si="0"/>
        <v>42</v>
      </c>
      <c r="AX9" s="77">
        <f t="shared" si="1"/>
        <v>10792</v>
      </c>
      <c r="AY9" s="78">
        <f>AX9/(AW9-7)</f>
        <v>308.34285714285716</v>
      </c>
      <c r="AZ9" s="58">
        <v>4</v>
      </c>
      <c r="BA9" s="58">
        <v>0</v>
      </c>
      <c r="BB9" s="58">
        <f t="shared" si="3"/>
        <v>38</v>
      </c>
      <c r="BC9" s="59">
        <f t="shared" si="4"/>
        <v>8</v>
      </c>
    </row>
    <row r="10" spans="1:56" s="61" customFormat="1" ht="30" customHeight="1" thickBot="1">
      <c r="A10" s="79" t="s">
        <v>114</v>
      </c>
      <c r="B10" s="80" t="s">
        <v>179</v>
      </c>
      <c r="C10" s="81">
        <v>251</v>
      </c>
      <c r="D10" s="82">
        <v>271</v>
      </c>
      <c r="E10" s="82">
        <v>244</v>
      </c>
      <c r="F10" s="82">
        <v>192</v>
      </c>
      <c r="G10" s="82">
        <v>252</v>
      </c>
      <c r="H10" s="82">
        <v>279</v>
      </c>
      <c r="I10" s="83">
        <v>312</v>
      </c>
      <c r="J10" s="84">
        <v>254</v>
      </c>
      <c r="K10" s="82">
        <v>289</v>
      </c>
      <c r="L10" s="82">
        <v>277</v>
      </c>
      <c r="M10" s="82">
        <v>217</v>
      </c>
      <c r="N10" s="82">
        <v>246</v>
      </c>
      <c r="O10" s="82">
        <v>290</v>
      </c>
      <c r="P10" s="83">
        <v>245</v>
      </c>
      <c r="Q10" s="84">
        <v>254</v>
      </c>
      <c r="R10" s="82">
        <v>212</v>
      </c>
      <c r="S10" s="82">
        <v>265</v>
      </c>
      <c r="T10" s="82">
        <v>260</v>
      </c>
      <c r="U10" s="82">
        <v>215</v>
      </c>
      <c r="V10" s="82">
        <v>306</v>
      </c>
      <c r="W10" s="83">
        <v>258</v>
      </c>
      <c r="X10" s="84">
        <v>284</v>
      </c>
      <c r="Y10" s="82">
        <v>255</v>
      </c>
      <c r="Z10" s="82">
        <v>262</v>
      </c>
      <c r="AA10" s="82">
        <v>274</v>
      </c>
      <c r="AB10" s="82">
        <v>342</v>
      </c>
      <c r="AC10" s="82">
        <v>278</v>
      </c>
      <c r="AD10" s="83">
        <v>275</v>
      </c>
      <c r="AE10" s="84">
        <v>271</v>
      </c>
      <c r="AF10" s="84">
        <v>286</v>
      </c>
      <c r="AG10" s="84">
        <v>278</v>
      </c>
      <c r="AH10" s="84">
        <v>312</v>
      </c>
      <c r="AI10" s="84">
        <v>312</v>
      </c>
      <c r="AJ10" s="84">
        <v>316</v>
      </c>
      <c r="AK10" s="83">
        <v>309</v>
      </c>
      <c r="AL10" s="82">
        <v>280</v>
      </c>
      <c r="AM10" s="82">
        <v>242</v>
      </c>
      <c r="AN10" s="82">
        <v>289</v>
      </c>
      <c r="AO10" s="82">
        <v>308</v>
      </c>
      <c r="AP10" s="82">
        <v>266</v>
      </c>
      <c r="AQ10" s="82">
        <v>283</v>
      </c>
      <c r="AR10" s="83">
        <v>269</v>
      </c>
      <c r="AS10" s="84"/>
      <c r="AT10" s="82"/>
      <c r="AU10" s="82"/>
      <c r="AV10" s="82"/>
      <c r="AW10" s="85">
        <f t="shared" si="0"/>
        <v>42</v>
      </c>
      <c r="AX10" s="86">
        <f t="shared" si="1"/>
        <v>11380</v>
      </c>
      <c r="AY10" s="87">
        <f>AX10/AW10</f>
        <v>270.95238095238096</v>
      </c>
      <c r="AZ10" s="58">
        <v>4</v>
      </c>
      <c r="BA10" s="58">
        <v>0</v>
      </c>
      <c r="BB10" s="58">
        <f t="shared" si="3"/>
        <v>38</v>
      </c>
      <c r="BC10" s="59">
        <f t="shared" si="4"/>
        <v>8</v>
      </c>
    </row>
    <row r="11" spans="1:56" ht="37.5" customHeight="1">
      <c r="AW11" s="88">
        <f>SUM(AW3:AW10)</f>
        <v>336</v>
      </c>
      <c r="AX11" s="89"/>
      <c r="AY11" s="89"/>
      <c r="AZ11" s="88">
        <f>SUM(AZ3:AZ10)</f>
        <v>166</v>
      </c>
      <c r="BA11" s="88">
        <f>SUM(BA3:BA10)</f>
        <v>4</v>
      </c>
      <c r="BB11" s="88">
        <f>SUM(BB3:BB10)</f>
        <v>166</v>
      </c>
      <c r="BC11" s="88">
        <f>AZ11+BA11+BB11</f>
        <v>336</v>
      </c>
    </row>
    <row r="12" spans="1:56" ht="11.25" customHeight="1">
      <c r="AY12" s="90"/>
      <c r="AZ12" s="90"/>
    </row>
    <row r="13" spans="1:56" hidden="1"/>
  </sheetData>
  <sortState ref="B3:BC10">
    <sortCondition descending="1" ref="BC3:BC10"/>
  </sortState>
  <mergeCells count="10">
    <mergeCell ref="AZ1:AZ2"/>
    <mergeCell ref="BA1:BA2"/>
    <mergeCell ref="BB1:BB2"/>
    <mergeCell ref="BC1:BC2"/>
    <mergeCell ref="A1:A2"/>
    <mergeCell ref="B1:B2"/>
    <mergeCell ref="C1:AV1"/>
    <mergeCell ref="AW1:AW2"/>
    <mergeCell ref="AX1:AX2"/>
    <mergeCell ref="AY1:AY2"/>
  </mergeCells>
  <conditionalFormatting sqref="C3:AK10 AS3:AW10 AR5:AR10 AL6:AQ10 AM5:AQ5 AL4:AQ4 AL3:AR3">
    <cfRule type="cellIs" dxfId="7" priority="3" stopIfTrue="1" operator="greaterThan">
      <formula>500</formula>
    </cfRule>
    <cfRule type="cellIs" dxfId="6" priority="4" stopIfTrue="1" operator="greaterThan">
      <formula>500</formula>
    </cfRule>
  </conditionalFormatting>
  <conditionalFormatting sqref="C3:AK10 AS3:AV10 AR5:AR10 AL6:AQ10 AM5:AQ5 AL4:AQ4 AL3:AR3">
    <cfRule type="cellIs" dxfId="5" priority="1" stopIfTrue="1" operator="greaterThan">
      <formula>499</formula>
    </cfRule>
    <cfRule type="cellIs" dxfId="4" priority="2" stopIfTrue="1" operator="greaterThan">
      <formula>499</formula>
    </cfRule>
  </conditionalFormatting>
  <printOptions horizontalCentered="1"/>
  <pageMargins left="0.19685039370078741" right="0.59055118110236227" top="0.98425196850393704" bottom="0.98425196850393704" header="0.51181102362204722" footer="0.51181102362204722"/>
  <pageSetup paperSize="9" scale="4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30"/>
  <sheetViews>
    <sheetView tabSelected="1" topLeftCell="A162" workbookViewId="0">
      <selection activeCell="M157" sqref="M157"/>
    </sheetView>
  </sheetViews>
  <sheetFormatPr defaultRowHeight="15"/>
  <cols>
    <col min="3" max="3" width="10.7109375" customWidth="1"/>
    <col min="7" max="7" width="5.42578125" customWidth="1"/>
    <col min="8" max="8" width="10.7109375" customWidth="1"/>
    <col min="12" max="12" width="12.42578125" customWidth="1"/>
    <col min="14" max="14" width="6.42578125" customWidth="1"/>
  </cols>
  <sheetData>
    <row r="1" spans="2:11" ht="27" customHeight="1" thickBot="1"/>
    <row r="2" spans="2:11" ht="41.25" customHeight="1" thickBot="1">
      <c r="B2" s="235" t="s">
        <v>0</v>
      </c>
      <c r="C2" s="236"/>
      <c r="D2" s="236"/>
      <c r="E2" s="236"/>
      <c r="F2" s="236"/>
      <c r="G2" s="236"/>
      <c r="H2" s="236"/>
      <c r="I2" s="236"/>
      <c r="J2" s="236"/>
      <c r="K2" s="237"/>
    </row>
    <row r="3" spans="2:11" ht="15.75" thickBot="1">
      <c r="B3" s="219" t="s">
        <v>1</v>
      </c>
      <c r="C3" s="220"/>
      <c r="D3" s="220"/>
      <c r="E3" s="220"/>
      <c r="F3" s="220"/>
      <c r="G3" s="220"/>
      <c r="H3" s="220"/>
      <c r="I3" s="220"/>
      <c r="J3" s="220"/>
      <c r="K3" s="221"/>
    </row>
    <row r="4" spans="2:11" ht="16.5" thickTop="1" thickBot="1">
      <c r="B4" s="222" t="s">
        <v>2</v>
      </c>
      <c r="C4" s="223"/>
      <c r="D4" s="1" t="s">
        <v>3</v>
      </c>
      <c r="E4" s="1"/>
      <c r="F4" s="1" t="s">
        <v>4</v>
      </c>
      <c r="G4" s="2"/>
      <c r="H4" s="3"/>
      <c r="I4" s="1" t="s">
        <v>5</v>
      </c>
      <c r="J4" s="1"/>
      <c r="K4" s="1" t="s">
        <v>6</v>
      </c>
    </row>
    <row r="5" spans="2:11" ht="16.5" thickTop="1" thickBot="1">
      <c r="B5" s="5">
        <v>0.75</v>
      </c>
      <c r="C5" s="6" t="s">
        <v>9</v>
      </c>
      <c r="D5" s="7" t="s">
        <v>10</v>
      </c>
      <c r="E5" s="8" t="s">
        <v>151</v>
      </c>
      <c r="F5" s="9" t="s">
        <v>11</v>
      </c>
      <c r="G5" s="10"/>
      <c r="H5" s="11" t="s">
        <v>12</v>
      </c>
      <c r="I5" s="4" t="s">
        <v>7</v>
      </c>
      <c r="J5" s="8" t="s">
        <v>152</v>
      </c>
      <c r="K5" s="12" t="s">
        <v>13</v>
      </c>
    </row>
    <row r="6" spans="2:11" ht="15.75" thickBot="1">
      <c r="B6" s="13">
        <v>0.78125</v>
      </c>
      <c r="C6" s="14" t="s">
        <v>15</v>
      </c>
      <c r="D6" s="15" t="s">
        <v>16</v>
      </c>
      <c r="E6" s="16" t="s">
        <v>153</v>
      </c>
      <c r="F6" s="17" t="s">
        <v>17</v>
      </c>
      <c r="G6" s="10"/>
      <c r="H6" s="18" t="s">
        <v>18</v>
      </c>
      <c r="I6" s="19" t="s">
        <v>19</v>
      </c>
      <c r="J6" s="16" t="s">
        <v>154</v>
      </c>
      <c r="K6" s="20" t="s">
        <v>20</v>
      </c>
    </row>
    <row r="7" spans="2:11" ht="15.75" thickBot="1">
      <c r="B7" s="5">
        <v>0.8125</v>
      </c>
      <c r="C7" s="6" t="s">
        <v>22</v>
      </c>
      <c r="D7" s="17" t="s">
        <v>17</v>
      </c>
      <c r="E7" s="8" t="s">
        <v>155</v>
      </c>
      <c r="F7" s="12" t="s">
        <v>13</v>
      </c>
      <c r="G7" s="10"/>
      <c r="H7" s="11" t="s">
        <v>23</v>
      </c>
      <c r="I7" s="4" t="s">
        <v>7</v>
      </c>
      <c r="J7" s="8" t="s">
        <v>156</v>
      </c>
      <c r="K7" s="7" t="s">
        <v>10</v>
      </c>
    </row>
    <row r="8" spans="2:11" ht="15.75" thickBot="1">
      <c r="B8" s="13">
        <v>0.83333333333333337</v>
      </c>
      <c r="C8" s="14" t="s">
        <v>25</v>
      </c>
      <c r="D8" s="9" t="s">
        <v>11</v>
      </c>
      <c r="E8" s="16" t="s">
        <v>157</v>
      </c>
      <c r="F8" s="19" t="s">
        <v>19</v>
      </c>
      <c r="G8" s="10"/>
      <c r="H8" s="18" t="s">
        <v>26</v>
      </c>
      <c r="I8" s="20" t="s">
        <v>20</v>
      </c>
      <c r="J8" s="16" t="s">
        <v>158</v>
      </c>
      <c r="K8" s="15" t="s">
        <v>16</v>
      </c>
    </row>
    <row r="9" spans="2:11" ht="15.75" thickBot="1">
      <c r="B9" s="5">
        <v>0.85416666666666663</v>
      </c>
      <c r="C9" s="6" t="s">
        <v>28</v>
      </c>
      <c r="D9" s="19" t="s">
        <v>19</v>
      </c>
      <c r="E9" s="8" t="s">
        <v>159</v>
      </c>
      <c r="F9" s="7" t="s">
        <v>10</v>
      </c>
      <c r="G9" s="10"/>
      <c r="H9" s="21" t="s">
        <v>29</v>
      </c>
      <c r="I9" s="17" t="s">
        <v>17</v>
      </c>
      <c r="J9" s="8" t="s">
        <v>160</v>
      </c>
      <c r="K9" s="4" t="s">
        <v>7</v>
      </c>
    </row>
    <row r="10" spans="2:11" ht="15.75" thickBot="1">
      <c r="B10" s="13">
        <v>0.875</v>
      </c>
      <c r="C10" s="14" t="s">
        <v>31</v>
      </c>
      <c r="D10" s="12" t="s">
        <v>13</v>
      </c>
      <c r="E10" s="16" t="s">
        <v>161</v>
      </c>
      <c r="F10" s="20" t="s">
        <v>20</v>
      </c>
      <c r="G10" s="10"/>
      <c r="H10" s="18" t="s">
        <v>32</v>
      </c>
      <c r="I10" s="15" t="s">
        <v>16</v>
      </c>
      <c r="J10" s="16" t="s">
        <v>162</v>
      </c>
      <c r="K10" s="9" t="s">
        <v>11</v>
      </c>
    </row>
    <row r="11" spans="2:11" ht="15.75" thickBot="1">
      <c r="B11" s="5">
        <v>0.89583333333333337</v>
      </c>
      <c r="C11" s="6" t="s">
        <v>34</v>
      </c>
      <c r="D11" s="4" t="s">
        <v>7</v>
      </c>
      <c r="E11" s="8" t="s">
        <v>163</v>
      </c>
      <c r="F11" s="19" t="s">
        <v>19</v>
      </c>
      <c r="G11" s="10"/>
      <c r="H11" s="21" t="s">
        <v>35</v>
      </c>
      <c r="I11" s="20" t="s">
        <v>20</v>
      </c>
      <c r="J11" s="8" t="s">
        <v>164</v>
      </c>
      <c r="K11" s="17" t="s">
        <v>17</v>
      </c>
    </row>
    <row r="12" spans="2:11" ht="27" customHeight="1"/>
    <row r="13" spans="2:11" ht="27" customHeight="1" thickBot="1"/>
    <row r="14" spans="2:11" ht="15.75" thickBot="1">
      <c r="B14" s="219" t="s">
        <v>37</v>
      </c>
      <c r="C14" s="220"/>
      <c r="D14" s="220"/>
      <c r="E14" s="220"/>
      <c r="F14" s="220"/>
      <c r="G14" s="220"/>
      <c r="H14" s="220"/>
      <c r="I14" s="220"/>
      <c r="J14" s="220"/>
      <c r="K14" s="221"/>
    </row>
    <row r="15" spans="2:11" ht="16.5" thickTop="1" thickBot="1">
      <c r="B15" s="222" t="s">
        <v>2</v>
      </c>
      <c r="C15" s="223"/>
      <c r="D15" s="1" t="s">
        <v>3</v>
      </c>
      <c r="E15" s="1"/>
      <c r="F15" s="1" t="s">
        <v>4</v>
      </c>
      <c r="G15" s="2"/>
      <c r="H15" s="3"/>
      <c r="I15" s="1" t="s">
        <v>5</v>
      </c>
      <c r="J15" s="1"/>
      <c r="K15" s="1" t="s">
        <v>6</v>
      </c>
    </row>
    <row r="16" spans="2:11" ht="16.5" thickTop="1" thickBot="1">
      <c r="B16" s="5">
        <v>0.75</v>
      </c>
      <c r="C16" s="22" t="s">
        <v>38</v>
      </c>
      <c r="D16" s="7" t="s">
        <v>10</v>
      </c>
      <c r="E16" s="8" t="s">
        <v>165</v>
      </c>
      <c r="F16" s="15" t="s">
        <v>16</v>
      </c>
      <c r="G16" s="10"/>
      <c r="H16" s="11" t="s">
        <v>39</v>
      </c>
      <c r="I16" s="9" t="s">
        <v>11</v>
      </c>
      <c r="J16" s="8" t="s">
        <v>166</v>
      </c>
      <c r="K16" s="12" t="s">
        <v>13</v>
      </c>
    </row>
    <row r="17" spans="2:12" ht="15.75" thickBot="1">
      <c r="B17" s="13">
        <v>0.78125</v>
      </c>
      <c r="C17" s="14" t="s">
        <v>40</v>
      </c>
      <c r="D17" s="20" t="s">
        <v>20</v>
      </c>
      <c r="E17" s="16" t="s">
        <v>167</v>
      </c>
      <c r="F17" s="4" t="s">
        <v>7</v>
      </c>
      <c r="G17" s="10"/>
      <c r="H17" s="18" t="s">
        <v>41</v>
      </c>
      <c r="I17" s="15" t="s">
        <v>16</v>
      </c>
      <c r="J17" s="16" t="s">
        <v>168</v>
      </c>
      <c r="K17" s="19" t="s">
        <v>19</v>
      </c>
    </row>
    <row r="18" spans="2:12" ht="15.75" thickBot="1">
      <c r="B18" s="5">
        <v>0.8125</v>
      </c>
      <c r="C18" s="22" t="s">
        <v>42</v>
      </c>
      <c r="D18" s="17" t="s">
        <v>17</v>
      </c>
      <c r="E18" s="8" t="s">
        <v>169</v>
      </c>
      <c r="F18" s="9" t="s">
        <v>11</v>
      </c>
      <c r="G18" s="10"/>
      <c r="H18" s="11" t="s">
        <v>43</v>
      </c>
      <c r="I18" s="12" t="s">
        <v>13</v>
      </c>
      <c r="J18" s="8" t="s">
        <v>170</v>
      </c>
      <c r="K18" s="7" t="s">
        <v>10</v>
      </c>
    </row>
    <row r="19" spans="2:12" ht="15.75" thickBot="1">
      <c r="B19" s="13">
        <v>0.83333333333333337</v>
      </c>
      <c r="C19" s="14" t="s">
        <v>44</v>
      </c>
      <c r="D19" s="4" t="s">
        <v>7</v>
      </c>
      <c r="E19" s="16" t="s">
        <v>171</v>
      </c>
      <c r="F19" s="15" t="s">
        <v>16</v>
      </c>
      <c r="G19" s="10"/>
      <c r="H19" s="18" t="s">
        <v>45</v>
      </c>
      <c r="I19" s="9" t="s">
        <v>11</v>
      </c>
      <c r="J19" s="16" t="s">
        <v>172</v>
      </c>
      <c r="K19" s="20" t="s">
        <v>20</v>
      </c>
    </row>
    <row r="20" spans="2:12" ht="15.75" thickBot="1">
      <c r="B20" s="5">
        <v>0.85416666666666663</v>
      </c>
      <c r="C20" s="22" t="s">
        <v>46</v>
      </c>
      <c r="D20" s="19" t="s">
        <v>19</v>
      </c>
      <c r="E20" s="8" t="s">
        <v>173</v>
      </c>
      <c r="F20" s="12" t="s">
        <v>13</v>
      </c>
      <c r="G20" s="10"/>
      <c r="H20" s="22" t="s">
        <v>47</v>
      </c>
      <c r="I20" s="7" t="s">
        <v>10</v>
      </c>
      <c r="J20" s="8" t="s">
        <v>174</v>
      </c>
      <c r="K20" s="17" t="s">
        <v>17</v>
      </c>
    </row>
    <row r="21" spans="2:12" ht="15.75" thickBot="1">
      <c r="B21" s="13">
        <v>0.875</v>
      </c>
      <c r="C21" s="14" t="s">
        <v>48</v>
      </c>
      <c r="D21" s="9" t="s">
        <v>11</v>
      </c>
      <c r="E21" s="16" t="s">
        <v>175</v>
      </c>
      <c r="F21" s="4" t="s">
        <v>7</v>
      </c>
      <c r="G21" s="10"/>
      <c r="H21" s="14" t="s">
        <v>49</v>
      </c>
      <c r="I21" s="12" t="s">
        <v>13</v>
      </c>
      <c r="J21" s="16" t="s">
        <v>176</v>
      </c>
      <c r="K21" s="15" t="s">
        <v>16</v>
      </c>
    </row>
    <row r="22" spans="2:12" ht="15.75" thickBot="1">
      <c r="B22" s="5">
        <v>0.89583333333333337</v>
      </c>
      <c r="C22" s="22" t="s">
        <v>50</v>
      </c>
      <c r="D22" s="20" t="s">
        <v>20</v>
      </c>
      <c r="E22" s="8" t="s">
        <v>177</v>
      </c>
      <c r="F22" s="7" t="s">
        <v>10</v>
      </c>
      <c r="G22" s="10"/>
      <c r="H22" s="22" t="s">
        <v>51</v>
      </c>
      <c r="I22" s="17" t="s">
        <v>17</v>
      </c>
      <c r="J22" s="8" t="s">
        <v>178</v>
      </c>
      <c r="K22" s="19" t="s">
        <v>19</v>
      </c>
      <c r="L22" s="40" t="s">
        <v>81</v>
      </c>
    </row>
    <row r="29" spans="2:12" ht="27" customHeight="1" thickBot="1"/>
    <row r="30" spans="2:12" ht="15.75" thickBot="1">
      <c r="B30" s="219" t="s">
        <v>85</v>
      </c>
      <c r="C30" s="220"/>
      <c r="D30" s="220"/>
      <c r="E30" s="220"/>
      <c r="F30" s="220"/>
      <c r="G30" s="220"/>
      <c r="H30" s="220"/>
      <c r="I30" s="220"/>
      <c r="J30" s="220"/>
      <c r="K30" s="221"/>
    </row>
    <row r="31" spans="2:12" ht="16.5" thickTop="1" thickBot="1">
      <c r="B31" s="222" t="s">
        <v>2</v>
      </c>
      <c r="C31" s="223"/>
      <c r="D31" s="1" t="s">
        <v>3</v>
      </c>
      <c r="E31" s="1"/>
      <c r="F31" s="1" t="s">
        <v>4</v>
      </c>
      <c r="G31" s="2"/>
      <c r="H31" s="3"/>
      <c r="I31" s="1" t="s">
        <v>5</v>
      </c>
      <c r="J31" s="1"/>
      <c r="K31" s="1" t="s">
        <v>6</v>
      </c>
    </row>
    <row r="32" spans="2:12" ht="16.5" thickTop="1" thickBot="1">
      <c r="B32" s="5">
        <v>0.75</v>
      </c>
      <c r="C32" s="6" t="s">
        <v>9</v>
      </c>
      <c r="D32" s="7" t="s">
        <v>10</v>
      </c>
      <c r="E32" s="150" t="s">
        <v>195</v>
      </c>
      <c r="F32" s="20" t="s">
        <v>20</v>
      </c>
      <c r="G32" s="10"/>
      <c r="H32" s="11" t="s">
        <v>12</v>
      </c>
      <c r="I32" s="19" t="s">
        <v>19</v>
      </c>
      <c r="J32" s="8" t="s">
        <v>196</v>
      </c>
      <c r="K32" s="17" t="s">
        <v>17</v>
      </c>
    </row>
    <row r="33" spans="2:11" ht="15.75" thickBot="1">
      <c r="B33" s="13">
        <v>0.78125</v>
      </c>
      <c r="C33" s="14" t="s">
        <v>15</v>
      </c>
      <c r="D33" s="9" t="s">
        <v>11</v>
      </c>
      <c r="E33" s="150" t="s">
        <v>197</v>
      </c>
      <c r="F33" s="7" t="s">
        <v>10</v>
      </c>
      <c r="G33" s="10"/>
      <c r="H33" s="18" t="s">
        <v>18</v>
      </c>
      <c r="I33" s="12" t="s">
        <v>13</v>
      </c>
      <c r="J33" s="8" t="s">
        <v>198</v>
      </c>
      <c r="K33" s="4" t="s">
        <v>7</v>
      </c>
    </row>
    <row r="34" spans="2:11" ht="15.75" thickBot="1">
      <c r="B34" s="5">
        <v>0.8125</v>
      </c>
      <c r="C34" s="6" t="s">
        <v>22</v>
      </c>
      <c r="D34" s="17" t="s">
        <v>17</v>
      </c>
      <c r="E34" s="16" t="s">
        <v>199</v>
      </c>
      <c r="F34" s="15" t="s">
        <v>16</v>
      </c>
      <c r="G34" s="10"/>
      <c r="H34" s="11" t="s">
        <v>23</v>
      </c>
      <c r="I34" s="20" t="s">
        <v>20</v>
      </c>
      <c r="J34" s="16" t="s">
        <v>200</v>
      </c>
      <c r="K34" s="19" t="s">
        <v>19</v>
      </c>
    </row>
    <row r="35" spans="2:11" ht="15.75" thickBot="1">
      <c r="B35" s="13">
        <v>0.83333333333333337</v>
      </c>
      <c r="C35" s="14" t="s">
        <v>25</v>
      </c>
      <c r="D35" s="12" t="s">
        <v>13</v>
      </c>
      <c r="E35" s="8" t="s">
        <v>201</v>
      </c>
      <c r="F35" s="17" t="s">
        <v>17</v>
      </c>
      <c r="G35" s="10"/>
      <c r="H35" s="18" t="s">
        <v>26</v>
      </c>
      <c r="I35" s="7" t="s">
        <v>10</v>
      </c>
      <c r="J35" s="150" t="s">
        <v>202</v>
      </c>
      <c r="K35" s="4" t="s">
        <v>7</v>
      </c>
    </row>
    <row r="36" spans="2:11" ht="15.75" thickBot="1">
      <c r="B36" s="5">
        <v>0.85416666666666663</v>
      </c>
      <c r="C36" s="6" t="s">
        <v>28</v>
      </c>
      <c r="D36" s="19" t="s">
        <v>19</v>
      </c>
      <c r="E36" s="16" t="s">
        <v>203</v>
      </c>
      <c r="F36" s="9" t="s">
        <v>11</v>
      </c>
      <c r="G36" s="10"/>
      <c r="H36" s="21" t="s">
        <v>29</v>
      </c>
      <c r="I36" s="15" t="s">
        <v>16</v>
      </c>
      <c r="J36" s="16" t="s">
        <v>204</v>
      </c>
      <c r="K36" s="20" t="s">
        <v>20</v>
      </c>
    </row>
    <row r="37" spans="2:11" ht="15.75" thickBot="1">
      <c r="B37" s="13">
        <v>0.875</v>
      </c>
      <c r="C37" s="14" t="s">
        <v>31</v>
      </c>
      <c r="D37" s="7" t="s">
        <v>10</v>
      </c>
      <c r="E37" s="150" t="s">
        <v>205</v>
      </c>
      <c r="F37" s="19" t="s">
        <v>19</v>
      </c>
      <c r="G37" s="10"/>
      <c r="H37" s="18" t="s">
        <v>32</v>
      </c>
      <c r="I37" s="4" t="s">
        <v>7</v>
      </c>
      <c r="J37" s="8" t="s">
        <v>206</v>
      </c>
      <c r="K37" s="17" t="s">
        <v>17</v>
      </c>
    </row>
    <row r="38" spans="2:11" ht="15.75" thickBot="1">
      <c r="B38" s="5">
        <v>0.89583333333333337</v>
      </c>
      <c r="C38" s="6" t="s">
        <v>34</v>
      </c>
      <c r="D38" s="20" t="s">
        <v>20</v>
      </c>
      <c r="E38" s="16" t="s">
        <v>207</v>
      </c>
      <c r="F38" s="12" t="s">
        <v>13</v>
      </c>
      <c r="G38" s="10"/>
      <c r="H38" s="21" t="s">
        <v>35</v>
      </c>
      <c r="I38" s="9" t="s">
        <v>11</v>
      </c>
      <c r="J38" s="16" t="s">
        <v>208</v>
      </c>
      <c r="K38" s="15" t="s">
        <v>16</v>
      </c>
    </row>
    <row r="39" spans="2:11" ht="27" customHeight="1"/>
    <row r="40" spans="2:11" ht="27" customHeight="1" thickBot="1"/>
    <row r="41" spans="2:11" ht="15.75" thickBot="1">
      <c r="B41" s="219" t="s">
        <v>86</v>
      </c>
      <c r="C41" s="220"/>
      <c r="D41" s="220"/>
      <c r="E41" s="220"/>
      <c r="F41" s="220"/>
      <c r="G41" s="220"/>
      <c r="H41" s="220"/>
      <c r="I41" s="220"/>
      <c r="J41" s="220"/>
      <c r="K41" s="221"/>
    </row>
    <row r="42" spans="2:11" ht="16.5" thickTop="1" thickBot="1">
      <c r="B42" s="222" t="s">
        <v>2</v>
      </c>
      <c r="C42" s="223"/>
      <c r="D42" s="1" t="s">
        <v>3</v>
      </c>
      <c r="E42" s="1"/>
      <c r="F42" s="1" t="s">
        <v>4</v>
      </c>
      <c r="G42" s="2"/>
      <c r="H42" s="3"/>
      <c r="I42" s="1" t="s">
        <v>5</v>
      </c>
      <c r="J42" s="1"/>
      <c r="K42" s="1" t="s">
        <v>6</v>
      </c>
    </row>
    <row r="43" spans="2:11" ht="16.5" thickTop="1" thickBot="1">
      <c r="B43" s="5">
        <v>0.75</v>
      </c>
      <c r="C43" s="22" t="s">
        <v>38</v>
      </c>
      <c r="D43" s="19" t="s">
        <v>19</v>
      </c>
      <c r="E43" s="8" t="s">
        <v>209</v>
      </c>
      <c r="F43" s="4" t="s">
        <v>7</v>
      </c>
      <c r="G43" s="10"/>
      <c r="H43" s="11" t="s">
        <v>39</v>
      </c>
      <c r="I43" s="17" t="s">
        <v>17</v>
      </c>
      <c r="J43" s="8" t="s">
        <v>210</v>
      </c>
      <c r="K43" s="20" t="s">
        <v>20</v>
      </c>
    </row>
    <row r="44" spans="2:11" ht="15.75" thickBot="1">
      <c r="B44" s="13">
        <v>0.78125</v>
      </c>
      <c r="C44" s="14" t="s">
        <v>40</v>
      </c>
      <c r="D44" s="15" t="s">
        <v>16</v>
      </c>
      <c r="E44" s="8" t="s">
        <v>211</v>
      </c>
      <c r="F44" s="7" t="s">
        <v>10</v>
      </c>
      <c r="G44" s="10"/>
      <c r="H44" s="18" t="s">
        <v>41</v>
      </c>
      <c r="I44" s="12" t="s">
        <v>13</v>
      </c>
      <c r="J44" s="8" t="s">
        <v>212</v>
      </c>
      <c r="K44" s="9" t="s">
        <v>11</v>
      </c>
    </row>
    <row r="45" spans="2:11" ht="15.75" thickBot="1">
      <c r="B45" s="5">
        <v>0.8125</v>
      </c>
      <c r="C45" s="22" t="s">
        <v>42</v>
      </c>
      <c r="D45" s="4" t="s">
        <v>7</v>
      </c>
      <c r="E45" s="16" t="s">
        <v>213</v>
      </c>
      <c r="F45" s="20" t="s">
        <v>20</v>
      </c>
      <c r="G45" s="10"/>
      <c r="H45" s="11" t="s">
        <v>43</v>
      </c>
      <c r="I45" s="19" t="s">
        <v>19</v>
      </c>
      <c r="J45" s="16" t="s">
        <v>214</v>
      </c>
      <c r="K45" s="15" t="s">
        <v>16</v>
      </c>
    </row>
    <row r="46" spans="2:11" ht="15.75" thickBot="1">
      <c r="B46" s="13">
        <v>0.83333333333333337</v>
      </c>
      <c r="C46" s="14" t="s">
        <v>44</v>
      </c>
      <c r="D46" s="9" t="s">
        <v>11</v>
      </c>
      <c r="E46" s="8" t="s">
        <v>215</v>
      </c>
      <c r="F46" s="17" t="s">
        <v>17</v>
      </c>
      <c r="G46" s="10"/>
      <c r="H46" s="18" t="s">
        <v>45</v>
      </c>
      <c r="I46" s="7" t="s">
        <v>10</v>
      </c>
      <c r="J46" s="8" t="s">
        <v>216</v>
      </c>
      <c r="K46" s="12" t="s">
        <v>13</v>
      </c>
    </row>
    <row r="47" spans="2:11" ht="15.75" thickBot="1">
      <c r="B47" s="5">
        <v>0.85416666666666663</v>
      </c>
      <c r="C47" s="22" t="s">
        <v>46</v>
      </c>
      <c r="D47" s="15" t="s">
        <v>16</v>
      </c>
      <c r="E47" s="16" t="s">
        <v>217</v>
      </c>
      <c r="F47" s="4" t="s">
        <v>7</v>
      </c>
      <c r="G47" s="10"/>
      <c r="H47" s="22" t="s">
        <v>47</v>
      </c>
      <c r="I47" s="20" t="s">
        <v>20</v>
      </c>
      <c r="J47" s="16" t="s">
        <v>218</v>
      </c>
      <c r="K47" s="9" t="s">
        <v>11</v>
      </c>
    </row>
    <row r="48" spans="2:11" ht="15.75" thickBot="1">
      <c r="B48" s="13">
        <v>0.875</v>
      </c>
      <c r="C48" s="14" t="s">
        <v>48</v>
      </c>
      <c r="D48" s="12" t="s">
        <v>13</v>
      </c>
      <c r="E48" s="8" t="s">
        <v>219</v>
      </c>
      <c r="F48" s="19" t="s">
        <v>19</v>
      </c>
      <c r="G48" s="10"/>
      <c r="H48" s="14" t="s">
        <v>49</v>
      </c>
      <c r="I48" s="17" t="s">
        <v>17</v>
      </c>
      <c r="J48" s="8" t="s">
        <v>220</v>
      </c>
      <c r="K48" s="7" t="s">
        <v>10</v>
      </c>
    </row>
    <row r="49" spans="2:12" ht="15.75" thickBot="1">
      <c r="B49" s="5">
        <v>0.89583333333333337</v>
      </c>
      <c r="C49" s="22" t="s">
        <v>50</v>
      </c>
      <c r="D49" s="4" t="s">
        <v>7</v>
      </c>
      <c r="E49" s="16" t="s">
        <v>221</v>
      </c>
      <c r="F49" s="9" t="s">
        <v>11</v>
      </c>
      <c r="G49" s="10"/>
      <c r="H49" s="22" t="s">
        <v>51</v>
      </c>
      <c r="I49" s="15" t="s">
        <v>16</v>
      </c>
      <c r="J49" s="16" t="s">
        <v>222</v>
      </c>
      <c r="K49" s="12" t="s">
        <v>13</v>
      </c>
      <c r="L49" s="40" t="s">
        <v>87</v>
      </c>
    </row>
    <row r="58" spans="2:12" ht="27" customHeight="1" thickBot="1"/>
    <row r="59" spans="2:12" ht="15.75" thickBot="1">
      <c r="B59" s="219" t="s">
        <v>231</v>
      </c>
      <c r="C59" s="220"/>
      <c r="D59" s="220"/>
      <c r="E59" s="220"/>
      <c r="F59" s="220"/>
      <c r="G59" s="220"/>
      <c r="H59" s="220"/>
      <c r="I59" s="220"/>
      <c r="J59" s="220"/>
      <c r="K59" s="221"/>
    </row>
    <row r="60" spans="2:12" ht="16.5" thickTop="1" thickBot="1">
      <c r="B60" s="222" t="s">
        <v>2</v>
      </c>
      <c r="C60" s="223"/>
      <c r="D60" s="1" t="s">
        <v>3</v>
      </c>
      <c r="E60" s="1"/>
      <c r="F60" s="1" t="s">
        <v>4</v>
      </c>
      <c r="G60" s="2"/>
      <c r="H60" s="3"/>
      <c r="I60" s="1" t="s">
        <v>5</v>
      </c>
      <c r="J60" s="1"/>
      <c r="K60" s="1" t="s">
        <v>6</v>
      </c>
    </row>
    <row r="61" spans="2:12" ht="16.5" thickTop="1" thickBot="1">
      <c r="B61" s="5">
        <v>0.75</v>
      </c>
      <c r="C61" s="6" t="s">
        <v>9</v>
      </c>
      <c r="D61" s="15" t="s">
        <v>16</v>
      </c>
      <c r="E61" s="189" t="s">
        <v>233</v>
      </c>
      <c r="F61" s="12" t="s">
        <v>13</v>
      </c>
      <c r="G61" s="10"/>
      <c r="H61" s="11" t="s">
        <v>12</v>
      </c>
      <c r="I61" s="4" t="s">
        <v>7</v>
      </c>
      <c r="J61" s="189" t="s">
        <v>234</v>
      </c>
      <c r="K61" s="9" t="s">
        <v>11</v>
      </c>
    </row>
    <row r="62" spans="2:12" ht="15.75" thickBot="1">
      <c r="B62" s="13">
        <v>0.78125</v>
      </c>
      <c r="C62" s="14" t="s">
        <v>15</v>
      </c>
      <c r="D62" s="19" t="s">
        <v>19</v>
      </c>
      <c r="E62" s="16" t="s">
        <v>235</v>
      </c>
      <c r="F62" s="17" t="s">
        <v>17</v>
      </c>
      <c r="G62" s="10"/>
      <c r="H62" s="18" t="s">
        <v>18</v>
      </c>
      <c r="I62" s="7" t="s">
        <v>10</v>
      </c>
      <c r="J62" s="16" t="s">
        <v>236</v>
      </c>
      <c r="K62" s="20" t="s">
        <v>20</v>
      </c>
    </row>
    <row r="63" spans="2:12" ht="15.75" thickBot="1">
      <c r="B63" s="5">
        <v>0.8125</v>
      </c>
      <c r="C63" s="6" t="s">
        <v>22</v>
      </c>
      <c r="D63" s="12" t="s">
        <v>13</v>
      </c>
      <c r="E63" s="8" t="s">
        <v>237</v>
      </c>
      <c r="F63" s="4" t="s">
        <v>7</v>
      </c>
      <c r="G63" s="10"/>
      <c r="H63" s="11" t="s">
        <v>23</v>
      </c>
      <c r="I63" s="9" t="s">
        <v>11</v>
      </c>
      <c r="J63" s="8" t="s">
        <v>238</v>
      </c>
      <c r="K63" s="7" t="s">
        <v>10</v>
      </c>
    </row>
    <row r="64" spans="2:12" ht="15.75" thickBot="1">
      <c r="B64" s="13">
        <v>0.83333333333333337</v>
      </c>
      <c r="C64" s="14" t="s">
        <v>25</v>
      </c>
      <c r="D64" s="20" t="s">
        <v>20</v>
      </c>
      <c r="E64" s="16" t="s">
        <v>239</v>
      </c>
      <c r="F64" s="19" t="s">
        <v>19</v>
      </c>
      <c r="G64" s="10"/>
      <c r="H64" s="18" t="s">
        <v>26</v>
      </c>
      <c r="I64" s="17" t="s">
        <v>17</v>
      </c>
      <c r="J64" s="16" t="s">
        <v>240</v>
      </c>
      <c r="K64" s="15" t="s">
        <v>16</v>
      </c>
    </row>
    <row r="65" spans="2:12" ht="15.75" thickBot="1">
      <c r="B65" s="5">
        <v>0.85416666666666663</v>
      </c>
      <c r="C65" s="6" t="s">
        <v>28</v>
      </c>
      <c r="D65" s="7" t="s">
        <v>10</v>
      </c>
      <c r="E65" s="8" t="s">
        <v>241</v>
      </c>
      <c r="F65" s="4" t="s">
        <v>7</v>
      </c>
      <c r="G65" s="10"/>
      <c r="H65" s="21" t="s">
        <v>29</v>
      </c>
      <c r="I65" s="12" t="s">
        <v>13</v>
      </c>
      <c r="J65" s="8" t="s">
        <v>242</v>
      </c>
      <c r="K65" s="17" t="s">
        <v>17</v>
      </c>
    </row>
    <row r="66" spans="2:12" ht="15.75" thickBot="1">
      <c r="B66" s="13">
        <v>0.875</v>
      </c>
      <c r="C66" s="14" t="s">
        <v>31</v>
      </c>
      <c r="D66" s="15" t="s">
        <v>16</v>
      </c>
      <c r="E66" s="16" t="s">
        <v>243</v>
      </c>
      <c r="F66" s="20" t="s">
        <v>20</v>
      </c>
      <c r="G66" s="10"/>
      <c r="H66" s="18" t="s">
        <v>32</v>
      </c>
      <c r="I66" s="19" t="s">
        <v>19</v>
      </c>
      <c r="J66" s="16" t="s">
        <v>244</v>
      </c>
      <c r="K66" s="9" t="s">
        <v>11</v>
      </c>
    </row>
    <row r="67" spans="2:12" ht="15.75" thickBot="1">
      <c r="B67" s="5">
        <v>0.89583333333333337</v>
      </c>
      <c r="C67" s="6" t="s">
        <v>34</v>
      </c>
      <c r="D67" s="4" t="s">
        <v>7</v>
      </c>
      <c r="E67" s="8" t="s">
        <v>245</v>
      </c>
      <c r="F67" s="17" t="s">
        <v>17</v>
      </c>
      <c r="G67" s="10"/>
      <c r="H67" s="21" t="s">
        <v>35</v>
      </c>
      <c r="I67" s="7" t="s">
        <v>10</v>
      </c>
      <c r="J67" s="8" t="s">
        <v>246</v>
      </c>
      <c r="K67" s="19" t="s">
        <v>19</v>
      </c>
    </row>
    <row r="68" spans="2:12" ht="27" customHeight="1"/>
    <row r="69" spans="2:12" ht="27" customHeight="1" thickBot="1"/>
    <row r="70" spans="2:12" ht="15.75" thickBot="1">
      <c r="B70" s="219" t="s">
        <v>232</v>
      </c>
      <c r="C70" s="220"/>
      <c r="D70" s="220"/>
      <c r="E70" s="220"/>
      <c r="F70" s="220"/>
      <c r="G70" s="220"/>
      <c r="H70" s="220"/>
      <c r="I70" s="220"/>
      <c r="J70" s="220"/>
      <c r="K70" s="221"/>
    </row>
    <row r="71" spans="2:12" ht="16.5" thickTop="1" thickBot="1">
      <c r="B71" s="222" t="s">
        <v>2</v>
      </c>
      <c r="C71" s="223"/>
      <c r="D71" s="1" t="s">
        <v>3</v>
      </c>
      <c r="E71" s="1"/>
      <c r="F71" s="1" t="s">
        <v>4</v>
      </c>
      <c r="G71" s="2"/>
      <c r="H71" s="3"/>
      <c r="I71" s="1" t="s">
        <v>5</v>
      </c>
      <c r="J71" s="1"/>
      <c r="K71" s="1" t="s">
        <v>6</v>
      </c>
    </row>
    <row r="72" spans="2:12" ht="16.5" thickTop="1" thickBot="1">
      <c r="B72" s="5">
        <v>0.75</v>
      </c>
      <c r="C72" s="22" t="s">
        <v>38</v>
      </c>
      <c r="D72" s="9" t="s">
        <v>11</v>
      </c>
      <c r="E72" s="16" t="s">
        <v>247</v>
      </c>
      <c r="F72" s="15" t="s">
        <v>16</v>
      </c>
      <c r="G72" s="10"/>
      <c r="H72" s="11" t="s">
        <v>39</v>
      </c>
      <c r="I72" s="20" t="s">
        <v>20</v>
      </c>
      <c r="J72" s="16" t="s">
        <v>248</v>
      </c>
      <c r="K72" s="12" t="s">
        <v>13</v>
      </c>
    </row>
    <row r="73" spans="2:12" ht="15.75" thickBot="1">
      <c r="B73" s="13">
        <v>0.78125</v>
      </c>
      <c r="C73" s="14" t="s">
        <v>40</v>
      </c>
      <c r="D73" s="17" t="s">
        <v>17</v>
      </c>
      <c r="E73" s="8" t="s">
        <v>249</v>
      </c>
      <c r="F73" s="20" t="s">
        <v>20</v>
      </c>
      <c r="G73" s="10"/>
      <c r="H73" s="18" t="s">
        <v>41</v>
      </c>
      <c r="I73" s="19" t="s">
        <v>19</v>
      </c>
      <c r="J73" s="8" t="s">
        <v>250</v>
      </c>
      <c r="K73" s="4" t="s">
        <v>7</v>
      </c>
    </row>
    <row r="74" spans="2:12" ht="15.75" thickBot="1">
      <c r="B74" s="5">
        <v>0.8125</v>
      </c>
      <c r="C74" s="22" t="s">
        <v>42</v>
      </c>
      <c r="D74" s="12" t="s">
        <v>13</v>
      </c>
      <c r="E74" s="8" t="s">
        <v>251</v>
      </c>
      <c r="F74" s="9" t="s">
        <v>11</v>
      </c>
      <c r="G74" s="10"/>
      <c r="H74" s="11" t="s">
        <v>43</v>
      </c>
      <c r="I74" s="15" t="s">
        <v>16</v>
      </c>
      <c r="J74" s="150" t="s">
        <v>253</v>
      </c>
      <c r="K74" s="7" t="s">
        <v>10</v>
      </c>
    </row>
    <row r="75" spans="2:12" ht="15.75" thickBot="1">
      <c r="B75" s="13">
        <v>0.83333333333333337</v>
      </c>
      <c r="C75" s="14" t="s">
        <v>44</v>
      </c>
      <c r="D75" s="19" t="s">
        <v>19</v>
      </c>
      <c r="E75" s="16" t="s">
        <v>252</v>
      </c>
      <c r="F75" s="15" t="s">
        <v>16</v>
      </c>
      <c r="G75" s="10"/>
      <c r="H75" s="18" t="s">
        <v>45</v>
      </c>
      <c r="I75" s="4" t="s">
        <v>7</v>
      </c>
      <c r="J75" s="16" t="s">
        <v>254</v>
      </c>
      <c r="K75" s="20" t="s">
        <v>20</v>
      </c>
    </row>
    <row r="76" spans="2:12" ht="15.75" thickBot="1">
      <c r="B76" s="5">
        <v>0.85416666666666663</v>
      </c>
      <c r="C76" s="22" t="s">
        <v>46</v>
      </c>
      <c r="D76" s="7" t="s">
        <v>10</v>
      </c>
      <c r="E76" s="150" t="s">
        <v>255</v>
      </c>
      <c r="F76" s="12" t="s">
        <v>13</v>
      </c>
      <c r="G76" s="10"/>
      <c r="H76" s="22" t="s">
        <v>47</v>
      </c>
      <c r="I76" s="9" t="s">
        <v>11</v>
      </c>
      <c r="J76" s="8" t="s">
        <v>256</v>
      </c>
      <c r="K76" s="17" t="s">
        <v>17</v>
      </c>
    </row>
    <row r="77" spans="2:12" ht="15.75" thickBot="1">
      <c r="B77" s="13">
        <v>0.875</v>
      </c>
      <c r="C77" s="14" t="s">
        <v>48</v>
      </c>
      <c r="D77" s="20" t="s">
        <v>20</v>
      </c>
      <c r="E77" s="16" t="s">
        <v>257</v>
      </c>
      <c r="F77" s="9" t="s">
        <v>11</v>
      </c>
      <c r="G77" s="10"/>
      <c r="H77" s="14" t="s">
        <v>49</v>
      </c>
      <c r="I77" s="15" t="s">
        <v>16</v>
      </c>
      <c r="J77" s="16" t="s">
        <v>258</v>
      </c>
      <c r="K77" s="4" t="s">
        <v>7</v>
      </c>
    </row>
    <row r="78" spans="2:12" ht="15.75" thickBot="1">
      <c r="B78" s="5">
        <v>0.89583333333333337</v>
      </c>
      <c r="C78" s="22" t="s">
        <v>50</v>
      </c>
      <c r="D78" s="17" t="s">
        <v>17</v>
      </c>
      <c r="E78" s="150" t="s">
        <v>259</v>
      </c>
      <c r="F78" s="7" t="s">
        <v>10</v>
      </c>
      <c r="G78" s="10"/>
      <c r="H78" s="22" t="s">
        <v>51</v>
      </c>
      <c r="I78" s="12" t="s">
        <v>13</v>
      </c>
      <c r="J78" s="8" t="s">
        <v>260</v>
      </c>
      <c r="K78" s="19" t="s">
        <v>19</v>
      </c>
      <c r="L78" s="40" t="s">
        <v>194</v>
      </c>
    </row>
    <row r="87" spans="2:13" ht="27" customHeight="1" thickBot="1"/>
    <row r="88" spans="2:13" ht="27" customHeight="1" thickBot="1">
      <c r="B88" s="224" t="s">
        <v>297</v>
      </c>
      <c r="C88" s="225"/>
      <c r="D88" s="225"/>
      <c r="E88" s="225"/>
      <c r="F88" s="225"/>
      <c r="G88" s="225"/>
      <c r="H88" s="225"/>
      <c r="I88" s="225"/>
      <c r="J88" s="225"/>
      <c r="K88" s="226"/>
    </row>
    <row r="89" spans="2:13" ht="16.5" thickTop="1" thickBot="1">
      <c r="B89" s="222" t="s">
        <v>2</v>
      </c>
      <c r="C89" s="223"/>
      <c r="D89" s="1" t="s">
        <v>3</v>
      </c>
      <c r="E89" s="1"/>
      <c r="F89" s="1" t="s">
        <v>4</v>
      </c>
      <c r="G89" s="2"/>
      <c r="H89" s="176"/>
      <c r="I89" s="1" t="s">
        <v>5</v>
      </c>
      <c r="J89" s="1"/>
      <c r="K89" s="1" t="s">
        <v>6</v>
      </c>
    </row>
    <row r="90" spans="2:13" ht="16.5" thickTop="1" thickBot="1">
      <c r="B90" s="164">
        <v>0.58333333333333337</v>
      </c>
      <c r="C90" s="165" t="s">
        <v>9</v>
      </c>
      <c r="D90" s="7" t="s">
        <v>10</v>
      </c>
      <c r="E90" s="166" t="s">
        <v>262</v>
      </c>
      <c r="F90" s="17" t="s">
        <v>17</v>
      </c>
      <c r="G90" s="167"/>
      <c r="H90" s="165" t="s">
        <v>12</v>
      </c>
      <c r="I90" s="19" t="s">
        <v>19</v>
      </c>
      <c r="J90" s="166" t="s">
        <v>263</v>
      </c>
      <c r="K90" s="12" t="s">
        <v>13</v>
      </c>
    </row>
    <row r="91" spans="2:13" ht="15.75" thickBot="1">
      <c r="B91" s="168">
        <v>0.61458333333333337</v>
      </c>
      <c r="C91" s="177" t="s">
        <v>15</v>
      </c>
      <c r="D91" s="12" t="s">
        <v>13</v>
      </c>
      <c r="E91" s="169" t="s">
        <v>264</v>
      </c>
      <c r="F91" s="15" t="s">
        <v>16</v>
      </c>
      <c r="G91" s="170"/>
      <c r="H91" s="177" t="s">
        <v>18</v>
      </c>
      <c r="I91" s="9" t="s">
        <v>11</v>
      </c>
      <c r="J91" s="169" t="s">
        <v>265</v>
      </c>
      <c r="K91" s="4" t="s">
        <v>7</v>
      </c>
    </row>
    <row r="92" spans="2:13" ht="15.75" thickBot="1">
      <c r="B92" s="171">
        <v>0.64583333333333337</v>
      </c>
      <c r="C92" s="172" t="s">
        <v>22</v>
      </c>
      <c r="D92" s="17" t="s">
        <v>17</v>
      </c>
      <c r="E92" s="173" t="s">
        <v>266</v>
      </c>
      <c r="F92" s="19" t="s">
        <v>19</v>
      </c>
      <c r="G92" s="170"/>
      <c r="H92" s="172" t="s">
        <v>23</v>
      </c>
      <c r="I92" s="20" t="s">
        <v>20</v>
      </c>
      <c r="J92" s="173" t="s">
        <v>267</v>
      </c>
      <c r="K92" s="7" t="s">
        <v>10</v>
      </c>
    </row>
    <row r="93" spans="2:13" ht="15.75" thickBot="1">
      <c r="B93" s="168">
        <v>0.66666666666666663</v>
      </c>
      <c r="C93" s="177" t="s">
        <v>25</v>
      </c>
      <c r="D93" s="4" t="s">
        <v>7</v>
      </c>
      <c r="E93" s="169" t="s">
        <v>268</v>
      </c>
      <c r="F93" s="12" t="s">
        <v>13</v>
      </c>
      <c r="G93" s="170"/>
      <c r="H93" s="177" t="s">
        <v>26</v>
      </c>
      <c r="I93" s="7" t="s">
        <v>10</v>
      </c>
      <c r="J93" s="169" t="s">
        <v>269</v>
      </c>
      <c r="K93" s="9" t="s">
        <v>11</v>
      </c>
    </row>
    <row r="94" spans="2:13" ht="15.75" thickBot="1">
      <c r="B94" s="171">
        <v>0.6875</v>
      </c>
      <c r="C94" s="172" t="s">
        <v>28</v>
      </c>
      <c r="D94" s="19" t="s">
        <v>19</v>
      </c>
      <c r="E94" s="173" t="s">
        <v>270</v>
      </c>
      <c r="F94" s="20" t="s">
        <v>20</v>
      </c>
      <c r="G94" s="170"/>
      <c r="H94" s="172" t="s">
        <v>29</v>
      </c>
      <c r="I94" s="15" t="s">
        <v>16</v>
      </c>
      <c r="J94" s="173" t="s">
        <v>271</v>
      </c>
      <c r="K94" s="17" t="s">
        <v>17</v>
      </c>
    </row>
    <row r="95" spans="2:13" ht="15.75" thickBot="1">
      <c r="B95" s="168">
        <v>0.70833333333333337</v>
      </c>
      <c r="C95" s="177" t="s">
        <v>31</v>
      </c>
      <c r="D95" s="4" t="s">
        <v>7</v>
      </c>
      <c r="E95" s="169" t="s">
        <v>272</v>
      </c>
      <c r="F95" s="7" t="s">
        <v>10</v>
      </c>
      <c r="G95" s="170"/>
      <c r="H95" s="177" t="s">
        <v>32</v>
      </c>
      <c r="I95" s="17" t="s">
        <v>17</v>
      </c>
      <c r="J95" s="169" t="s">
        <v>273</v>
      </c>
      <c r="K95" s="12" t="s">
        <v>13</v>
      </c>
    </row>
    <row r="96" spans="2:13" ht="15.75" thickBot="1">
      <c r="B96" s="171">
        <v>0.72916666666666663</v>
      </c>
      <c r="C96" s="172" t="s">
        <v>34</v>
      </c>
      <c r="D96" s="20" t="s">
        <v>20</v>
      </c>
      <c r="E96" s="173" t="s">
        <v>274</v>
      </c>
      <c r="F96" s="15" t="s">
        <v>16</v>
      </c>
      <c r="G96" s="170"/>
      <c r="H96" s="172" t="s">
        <v>35</v>
      </c>
      <c r="I96" s="9" t="s">
        <v>11</v>
      </c>
      <c r="J96" s="173" t="s">
        <v>275</v>
      </c>
      <c r="K96" s="19" t="s">
        <v>19</v>
      </c>
      <c r="M96" s="193"/>
    </row>
    <row r="97" spans="2:12" ht="15.75" thickBot="1">
      <c r="B97" s="168">
        <v>0.75</v>
      </c>
      <c r="C97" s="177" t="s">
        <v>38</v>
      </c>
      <c r="D97" s="17" t="s">
        <v>17</v>
      </c>
      <c r="E97" s="169" t="s">
        <v>276</v>
      </c>
      <c r="F97" s="4" t="s">
        <v>7</v>
      </c>
      <c r="G97" s="170"/>
      <c r="H97" s="177" t="s">
        <v>39</v>
      </c>
      <c r="I97" s="19" t="s">
        <v>19</v>
      </c>
      <c r="J97" s="169" t="s">
        <v>277</v>
      </c>
      <c r="K97" s="7" t="s">
        <v>10</v>
      </c>
    </row>
    <row r="98" spans="2:12" ht="15.75" thickBot="1">
      <c r="B98" s="171">
        <v>0.77083333333333337</v>
      </c>
      <c r="C98" s="172" t="s">
        <v>40</v>
      </c>
      <c r="D98" s="15" t="s">
        <v>16</v>
      </c>
      <c r="E98" s="173" t="s">
        <v>278</v>
      </c>
      <c r="F98" s="9" t="s">
        <v>11</v>
      </c>
      <c r="G98" s="170"/>
      <c r="H98" s="172" t="s">
        <v>41</v>
      </c>
      <c r="I98" s="12" t="s">
        <v>13</v>
      </c>
      <c r="J98" s="173" t="s">
        <v>279</v>
      </c>
      <c r="K98" s="20" t="s">
        <v>20</v>
      </c>
      <c r="L98" s="187"/>
    </row>
    <row r="99" spans="2:12" ht="15.75" thickBot="1">
      <c r="B99" s="178">
        <v>0.79166666666666663</v>
      </c>
      <c r="C99" s="179" t="s">
        <v>42</v>
      </c>
      <c r="D99" s="20" t="s">
        <v>20</v>
      </c>
      <c r="E99" s="188" t="s">
        <v>280</v>
      </c>
      <c r="F99" s="17" t="s">
        <v>17</v>
      </c>
      <c r="G99" s="180"/>
      <c r="H99" s="181" t="s">
        <v>43</v>
      </c>
      <c r="I99" s="4" t="s">
        <v>7</v>
      </c>
      <c r="J99" s="188" t="s">
        <v>281</v>
      </c>
      <c r="K99" s="19" t="s">
        <v>19</v>
      </c>
      <c r="L99" s="186"/>
    </row>
    <row r="100" spans="2:12" ht="14.25" customHeight="1" thickBot="1">
      <c r="B100" s="182">
        <v>0.8125</v>
      </c>
      <c r="C100" s="183" t="s">
        <v>44</v>
      </c>
      <c r="D100" s="9" t="s">
        <v>11</v>
      </c>
      <c r="E100" s="184" t="s">
        <v>282</v>
      </c>
      <c r="F100" s="12" t="s">
        <v>13</v>
      </c>
      <c r="G100" s="180"/>
      <c r="H100" s="185" t="s">
        <v>45</v>
      </c>
      <c r="I100" s="7" t="s">
        <v>10</v>
      </c>
      <c r="J100" s="184" t="s">
        <v>283</v>
      </c>
      <c r="K100" s="15" t="s">
        <v>16</v>
      </c>
    </row>
    <row r="101" spans="2:12" ht="15.75" thickBot="1">
      <c r="B101" s="178">
        <v>0.83333333333333337</v>
      </c>
      <c r="C101" s="179" t="s">
        <v>46</v>
      </c>
      <c r="D101" s="15" t="s">
        <v>16</v>
      </c>
      <c r="E101" s="188" t="s">
        <v>284</v>
      </c>
      <c r="F101" s="19" t="s">
        <v>19</v>
      </c>
      <c r="G101" s="180"/>
      <c r="H101" s="179" t="s">
        <v>47</v>
      </c>
      <c r="I101" s="20" t="s">
        <v>20</v>
      </c>
      <c r="J101" s="188" t="s">
        <v>285</v>
      </c>
      <c r="K101" s="4" t="s">
        <v>7</v>
      </c>
    </row>
    <row r="102" spans="2:12" ht="15.75" thickBot="1">
      <c r="B102" s="182">
        <v>0.85416666666666663</v>
      </c>
      <c r="C102" s="183" t="s">
        <v>48</v>
      </c>
      <c r="D102" s="12" t="s">
        <v>13</v>
      </c>
      <c r="E102" s="184" t="s">
        <v>286</v>
      </c>
      <c r="F102" s="7" t="s">
        <v>10</v>
      </c>
      <c r="G102" s="180"/>
      <c r="H102" s="183" t="s">
        <v>49</v>
      </c>
      <c r="I102" s="17" t="s">
        <v>17</v>
      </c>
      <c r="J102" s="184" t="s">
        <v>287</v>
      </c>
      <c r="K102" s="9" t="s">
        <v>11</v>
      </c>
    </row>
    <row r="103" spans="2:12" ht="15.75" thickBot="1">
      <c r="B103" s="190">
        <v>0.875</v>
      </c>
      <c r="C103" s="179" t="s">
        <v>50</v>
      </c>
      <c r="D103" s="9" t="s">
        <v>11</v>
      </c>
      <c r="E103" s="188" t="s">
        <v>288</v>
      </c>
      <c r="F103" s="20" t="s">
        <v>20</v>
      </c>
      <c r="G103" s="180"/>
      <c r="H103" s="179" t="s">
        <v>51</v>
      </c>
      <c r="I103" s="4" t="s">
        <v>7</v>
      </c>
      <c r="J103" s="188" t="s">
        <v>289</v>
      </c>
      <c r="K103" s="15" t="s">
        <v>16</v>
      </c>
      <c r="L103" s="192" t="s">
        <v>228</v>
      </c>
    </row>
    <row r="104" spans="2:12" ht="16.5" thickTop="1" thickBot="1">
      <c r="B104" s="191">
        <v>0.89583333333333337</v>
      </c>
      <c r="C104" s="227" t="s">
        <v>226</v>
      </c>
      <c r="D104" s="228"/>
      <c r="E104" s="228"/>
      <c r="F104" s="229"/>
      <c r="G104" s="174"/>
      <c r="H104" s="227" t="s">
        <v>229</v>
      </c>
      <c r="I104" s="228"/>
      <c r="J104" s="228"/>
      <c r="K104" s="229"/>
    </row>
    <row r="105" spans="2:12" ht="15.75" thickBot="1">
      <c r="B105" s="171">
        <v>0.91666666666666663</v>
      </c>
      <c r="C105" s="230" t="s">
        <v>227</v>
      </c>
      <c r="D105" s="231"/>
      <c r="E105" s="231"/>
      <c r="F105" s="232"/>
      <c r="G105" s="175"/>
      <c r="H105" s="230" t="s">
        <v>230</v>
      </c>
      <c r="I105" s="233"/>
      <c r="J105" s="233"/>
      <c r="K105" s="234"/>
    </row>
    <row r="107" spans="2:12" ht="26.25" customHeight="1">
      <c r="B107" s="201" t="s">
        <v>293</v>
      </c>
    </row>
    <row r="108" spans="2:12">
      <c r="B108" s="26" t="s">
        <v>290</v>
      </c>
      <c r="D108" s="202" t="s">
        <v>295</v>
      </c>
      <c r="G108" s="26" t="s">
        <v>291</v>
      </c>
      <c r="I108" s="202" t="s">
        <v>296</v>
      </c>
    </row>
    <row r="109" spans="2:12">
      <c r="C109" s="26" t="s">
        <v>122</v>
      </c>
      <c r="D109" s="202">
        <v>332</v>
      </c>
      <c r="E109" t="s">
        <v>301</v>
      </c>
      <c r="H109" s="26" t="s">
        <v>135</v>
      </c>
      <c r="I109" s="202">
        <v>590</v>
      </c>
      <c r="J109" t="s">
        <v>16</v>
      </c>
    </row>
    <row r="110" spans="2:12">
      <c r="C110" t="s">
        <v>292</v>
      </c>
      <c r="D110" s="202">
        <v>332</v>
      </c>
      <c r="E110" t="s">
        <v>20</v>
      </c>
      <c r="H110" t="s">
        <v>294</v>
      </c>
      <c r="I110" s="202">
        <v>563</v>
      </c>
      <c r="J110" t="s">
        <v>17</v>
      </c>
    </row>
    <row r="111" spans="2:12">
      <c r="C111" t="s">
        <v>132</v>
      </c>
      <c r="D111" s="202">
        <v>310</v>
      </c>
      <c r="E111" t="s">
        <v>19</v>
      </c>
      <c r="H111" t="s">
        <v>193</v>
      </c>
      <c r="I111" s="202">
        <v>552</v>
      </c>
      <c r="J111" t="s">
        <v>13</v>
      </c>
    </row>
    <row r="112" spans="2:12">
      <c r="C112" t="s">
        <v>124</v>
      </c>
      <c r="D112" s="202">
        <v>308</v>
      </c>
      <c r="E112" t="s">
        <v>19</v>
      </c>
    </row>
    <row r="113" spans="2:13">
      <c r="C113" t="s">
        <v>123</v>
      </c>
      <c r="D113" s="202">
        <v>287</v>
      </c>
      <c r="E113" t="s">
        <v>11</v>
      </c>
    </row>
    <row r="114" spans="2:13">
      <c r="C114" t="s">
        <v>139</v>
      </c>
      <c r="D114" s="202">
        <v>247</v>
      </c>
      <c r="E114" t="s">
        <v>17</v>
      </c>
    </row>
    <row r="115" spans="2:13">
      <c r="C115" t="s">
        <v>186</v>
      </c>
      <c r="D115" s="202">
        <v>192</v>
      </c>
      <c r="E115" t="s">
        <v>13</v>
      </c>
    </row>
    <row r="116" spans="2:13">
      <c r="C116" t="s">
        <v>130</v>
      </c>
      <c r="D116" s="202">
        <v>80</v>
      </c>
      <c r="E116" t="s">
        <v>16</v>
      </c>
    </row>
    <row r="117" spans="2:13" ht="27" customHeight="1" thickBot="1"/>
    <row r="118" spans="2:13" ht="15.75" thickBot="1">
      <c r="B118" s="219" t="s">
        <v>298</v>
      </c>
      <c r="C118" s="220"/>
      <c r="D118" s="220"/>
      <c r="E118" s="220"/>
      <c r="F118" s="220"/>
      <c r="G118" s="220"/>
      <c r="H118" s="220"/>
      <c r="I118" s="220"/>
      <c r="J118" s="220"/>
      <c r="K118" s="221"/>
    </row>
    <row r="119" spans="2:13" ht="16.5" thickTop="1" thickBot="1">
      <c r="B119" s="222" t="s">
        <v>2</v>
      </c>
      <c r="C119" s="223"/>
      <c r="D119" s="1" t="s">
        <v>3</v>
      </c>
      <c r="E119" s="1"/>
      <c r="F119" s="1" t="s">
        <v>4</v>
      </c>
      <c r="G119" s="2"/>
      <c r="H119" s="3"/>
      <c r="I119" s="1" t="s">
        <v>5</v>
      </c>
      <c r="J119" s="1"/>
      <c r="K119" s="1" t="s">
        <v>6</v>
      </c>
    </row>
    <row r="120" spans="2:13" ht="16.5" thickTop="1" thickBot="1">
      <c r="B120" s="5">
        <v>0.75</v>
      </c>
      <c r="C120" s="6" t="s">
        <v>9</v>
      </c>
      <c r="D120" s="4" t="s">
        <v>7</v>
      </c>
      <c r="E120" s="189" t="s">
        <v>307</v>
      </c>
      <c r="F120" s="15" t="s">
        <v>16</v>
      </c>
      <c r="G120" s="10"/>
      <c r="H120" s="11" t="s">
        <v>12</v>
      </c>
      <c r="I120" s="9" t="s">
        <v>11</v>
      </c>
      <c r="J120" s="189" t="s">
        <v>308</v>
      </c>
      <c r="K120" s="20" t="s">
        <v>20</v>
      </c>
    </row>
    <row r="121" spans="2:13" ht="15.75" thickBot="1">
      <c r="B121" s="13">
        <v>0.78125</v>
      </c>
      <c r="C121" s="14" t="s">
        <v>15</v>
      </c>
      <c r="D121" s="19" t="s">
        <v>19</v>
      </c>
      <c r="E121" s="16" t="s">
        <v>309</v>
      </c>
      <c r="F121" s="12" t="s">
        <v>13</v>
      </c>
      <c r="G121" s="10"/>
      <c r="H121" s="18" t="s">
        <v>18</v>
      </c>
      <c r="I121" s="7" t="s">
        <v>10</v>
      </c>
      <c r="J121" s="16" t="s">
        <v>310</v>
      </c>
      <c r="K121" s="17" t="s">
        <v>17</v>
      </c>
      <c r="M121" s="193"/>
    </row>
    <row r="122" spans="2:13" ht="15.75" thickBot="1">
      <c r="B122" s="5">
        <v>0.8125</v>
      </c>
      <c r="C122" s="6" t="s">
        <v>22</v>
      </c>
      <c r="D122" s="9" t="s">
        <v>11</v>
      </c>
      <c r="E122" s="189" t="s">
        <v>311</v>
      </c>
      <c r="F122" s="4" t="s">
        <v>7</v>
      </c>
      <c r="G122" s="10"/>
      <c r="H122" s="11" t="s">
        <v>23</v>
      </c>
      <c r="I122" s="12" t="s">
        <v>13</v>
      </c>
      <c r="J122" s="189" t="s">
        <v>312</v>
      </c>
      <c r="K122" s="15" t="s">
        <v>16</v>
      </c>
      <c r="M122" s="193"/>
    </row>
    <row r="123" spans="2:13" ht="15.75" thickBot="1">
      <c r="B123" s="13">
        <v>0.83333333333333337</v>
      </c>
      <c r="C123" s="14" t="s">
        <v>25</v>
      </c>
      <c r="D123" s="20" t="s">
        <v>20</v>
      </c>
      <c r="E123" s="16" t="s">
        <v>313</v>
      </c>
      <c r="F123" s="7" t="s">
        <v>10</v>
      </c>
      <c r="G123" s="10"/>
      <c r="H123" s="18" t="s">
        <v>26</v>
      </c>
      <c r="I123" s="17" t="s">
        <v>17</v>
      </c>
      <c r="J123" s="16" t="s">
        <v>314</v>
      </c>
      <c r="K123" s="19" t="s">
        <v>19</v>
      </c>
    </row>
    <row r="124" spans="2:13" ht="15.75" thickBot="1">
      <c r="B124" s="5">
        <v>0.85416666666666663</v>
      </c>
      <c r="C124" s="6" t="s">
        <v>28</v>
      </c>
      <c r="D124" s="7" t="s">
        <v>10</v>
      </c>
      <c r="E124" s="169" t="s">
        <v>315</v>
      </c>
      <c r="F124" s="9" t="s">
        <v>11</v>
      </c>
      <c r="G124" s="10"/>
      <c r="H124" s="21" t="s">
        <v>29</v>
      </c>
      <c r="I124" s="4" t="s">
        <v>7</v>
      </c>
      <c r="J124" s="169" t="s">
        <v>316</v>
      </c>
      <c r="K124" s="12" t="s">
        <v>13</v>
      </c>
    </row>
    <row r="125" spans="2:13" ht="15.75" thickBot="1">
      <c r="B125" s="13">
        <v>0.875</v>
      </c>
      <c r="C125" s="14" t="s">
        <v>31</v>
      </c>
      <c r="D125" s="15" t="s">
        <v>16</v>
      </c>
      <c r="E125" s="173" t="s">
        <v>317</v>
      </c>
      <c r="F125" s="17" t="s">
        <v>17</v>
      </c>
      <c r="G125" s="10"/>
      <c r="H125" s="18" t="s">
        <v>32</v>
      </c>
      <c r="I125" s="19" t="s">
        <v>19</v>
      </c>
      <c r="J125" s="173" t="s">
        <v>318</v>
      </c>
      <c r="K125" s="20" t="s">
        <v>20</v>
      </c>
    </row>
    <row r="126" spans="2:13" ht="15.75" thickBot="1">
      <c r="B126" s="5">
        <v>0.89583333333333337</v>
      </c>
      <c r="C126" s="6" t="s">
        <v>34</v>
      </c>
      <c r="D126" s="17" t="s">
        <v>17</v>
      </c>
      <c r="E126" s="169" t="s">
        <v>319</v>
      </c>
      <c r="F126" s="12" t="s">
        <v>13</v>
      </c>
      <c r="G126" s="10"/>
      <c r="H126" s="21" t="s">
        <v>35</v>
      </c>
      <c r="I126" s="4" t="s">
        <v>7</v>
      </c>
      <c r="J126" s="169" t="s">
        <v>320</v>
      </c>
      <c r="K126" s="7" t="s">
        <v>10</v>
      </c>
    </row>
    <row r="127" spans="2:13" ht="27" customHeight="1"/>
    <row r="128" spans="2:13" ht="27" customHeight="1" thickBot="1"/>
    <row r="129" spans="2:12" ht="15.75" thickBot="1">
      <c r="B129" s="219" t="s">
        <v>299</v>
      </c>
      <c r="C129" s="220"/>
      <c r="D129" s="220"/>
      <c r="E129" s="220"/>
      <c r="F129" s="220"/>
      <c r="G129" s="220"/>
      <c r="H129" s="220"/>
      <c r="I129" s="220"/>
      <c r="J129" s="220"/>
      <c r="K129" s="221"/>
    </row>
    <row r="130" spans="2:12" ht="16.5" thickTop="1" thickBot="1">
      <c r="B130" s="222" t="s">
        <v>2</v>
      </c>
      <c r="C130" s="223"/>
      <c r="D130" s="1" t="s">
        <v>3</v>
      </c>
      <c r="E130" s="1"/>
      <c r="F130" s="1" t="s">
        <v>4</v>
      </c>
      <c r="G130" s="2"/>
      <c r="H130" s="3"/>
      <c r="I130" s="1" t="s">
        <v>5</v>
      </c>
      <c r="J130" s="1"/>
      <c r="K130" s="1" t="s">
        <v>6</v>
      </c>
    </row>
    <row r="131" spans="2:12" ht="16.5" thickTop="1" thickBot="1">
      <c r="B131" s="5">
        <v>0.75</v>
      </c>
      <c r="C131" s="22" t="s">
        <v>38</v>
      </c>
      <c r="D131" s="9" t="s">
        <v>11</v>
      </c>
      <c r="E131" s="169" t="s">
        <v>321</v>
      </c>
      <c r="F131" s="19" t="s">
        <v>19</v>
      </c>
      <c r="G131" s="10"/>
      <c r="H131" s="11" t="s">
        <v>39</v>
      </c>
      <c r="I131" s="20" t="s">
        <v>20</v>
      </c>
      <c r="J131" s="169" t="s">
        <v>322</v>
      </c>
      <c r="K131" s="15" t="s">
        <v>16</v>
      </c>
    </row>
    <row r="132" spans="2:12" ht="15.75" thickBot="1">
      <c r="B132" s="13">
        <v>0.78125</v>
      </c>
      <c r="C132" s="14" t="s">
        <v>40</v>
      </c>
      <c r="D132" s="19" t="s">
        <v>19</v>
      </c>
      <c r="E132" s="173" t="s">
        <v>323</v>
      </c>
      <c r="F132" s="7" t="s">
        <v>10</v>
      </c>
      <c r="G132" s="10"/>
      <c r="H132" s="18" t="s">
        <v>41</v>
      </c>
      <c r="I132" s="17" t="s">
        <v>17</v>
      </c>
      <c r="J132" s="173" t="s">
        <v>324</v>
      </c>
      <c r="K132" s="4" t="s">
        <v>7</v>
      </c>
    </row>
    <row r="133" spans="2:12" ht="15.75" thickBot="1">
      <c r="B133" s="5">
        <v>0.8125</v>
      </c>
      <c r="C133" s="22" t="s">
        <v>42</v>
      </c>
      <c r="D133" s="12" t="s">
        <v>13</v>
      </c>
      <c r="E133" s="169" t="s">
        <v>325</v>
      </c>
      <c r="F133" s="20" t="s">
        <v>20</v>
      </c>
      <c r="G133" s="10"/>
      <c r="H133" s="11" t="s">
        <v>43</v>
      </c>
      <c r="I133" s="15" t="s">
        <v>16</v>
      </c>
      <c r="J133" s="169" t="s">
        <v>326</v>
      </c>
      <c r="K133" s="9" t="s">
        <v>11</v>
      </c>
    </row>
    <row r="134" spans="2:12" ht="15.75" thickBot="1">
      <c r="B134" s="13">
        <v>0.83333333333333337</v>
      </c>
      <c r="C134" s="14" t="s">
        <v>44</v>
      </c>
      <c r="D134" s="4" t="s">
        <v>7</v>
      </c>
      <c r="E134" s="184" t="s">
        <v>327</v>
      </c>
      <c r="F134" s="19" t="s">
        <v>19</v>
      </c>
      <c r="G134" s="10"/>
      <c r="H134" s="18" t="s">
        <v>45</v>
      </c>
      <c r="I134" s="20" t="s">
        <v>20</v>
      </c>
      <c r="J134" s="184" t="s">
        <v>328</v>
      </c>
      <c r="K134" s="17" t="s">
        <v>17</v>
      </c>
    </row>
    <row r="135" spans="2:12" ht="15.75" thickBot="1">
      <c r="B135" s="5">
        <v>0.85416666666666663</v>
      </c>
      <c r="C135" s="22" t="s">
        <v>46</v>
      </c>
      <c r="D135" s="7" t="s">
        <v>10</v>
      </c>
      <c r="E135" s="188" t="s">
        <v>329</v>
      </c>
      <c r="F135" s="15" t="s">
        <v>16</v>
      </c>
      <c r="G135" s="10"/>
      <c r="H135" s="22" t="s">
        <v>47</v>
      </c>
      <c r="I135" s="9" t="s">
        <v>11</v>
      </c>
      <c r="J135" s="188" t="s">
        <v>330</v>
      </c>
      <c r="K135" s="12" t="s">
        <v>13</v>
      </c>
    </row>
    <row r="136" spans="2:12" ht="15.75" thickBot="1">
      <c r="B136" s="13">
        <v>0.875</v>
      </c>
      <c r="C136" s="14" t="s">
        <v>48</v>
      </c>
      <c r="D136" s="20" t="s">
        <v>20</v>
      </c>
      <c r="E136" s="184" t="s">
        <v>271</v>
      </c>
      <c r="F136" s="4" t="s">
        <v>7</v>
      </c>
      <c r="G136" s="10"/>
      <c r="H136" s="14" t="s">
        <v>49</v>
      </c>
      <c r="I136" s="15" t="s">
        <v>16</v>
      </c>
      <c r="J136" s="184" t="s">
        <v>331</v>
      </c>
      <c r="K136" s="19" t="s">
        <v>19</v>
      </c>
    </row>
    <row r="137" spans="2:12" ht="15.75" thickBot="1">
      <c r="B137" s="5">
        <v>0.89583333333333337</v>
      </c>
      <c r="C137" s="22" t="s">
        <v>50</v>
      </c>
      <c r="D137" s="17" t="s">
        <v>17</v>
      </c>
      <c r="E137" s="188" t="s">
        <v>332</v>
      </c>
      <c r="F137" s="9" t="s">
        <v>11</v>
      </c>
      <c r="G137" s="10"/>
      <c r="H137" s="22" t="s">
        <v>51</v>
      </c>
      <c r="I137" s="12" t="s">
        <v>13</v>
      </c>
      <c r="J137" s="188" t="s">
        <v>333</v>
      </c>
      <c r="K137" s="7" t="s">
        <v>10</v>
      </c>
      <c r="L137" s="40" t="s">
        <v>300</v>
      </c>
    </row>
    <row r="148" spans="2:11" ht="27" customHeight="1" thickBot="1"/>
    <row r="149" spans="2:11" ht="15.75" thickBot="1">
      <c r="B149" s="219" t="s">
        <v>304</v>
      </c>
      <c r="C149" s="220"/>
      <c r="D149" s="220"/>
      <c r="E149" s="220"/>
      <c r="F149" s="220"/>
      <c r="G149" s="220"/>
      <c r="H149" s="220"/>
      <c r="I149" s="220"/>
      <c r="J149" s="220"/>
      <c r="K149" s="221"/>
    </row>
    <row r="150" spans="2:11" ht="16.5" thickTop="1" thickBot="1">
      <c r="B150" s="222" t="s">
        <v>2</v>
      </c>
      <c r="C150" s="223"/>
      <c r="D150" s="1" t="s">
        <v>3</v>
      </c>
      <c r="E150" s="1"/>
      <c r="F150" s="1" t="s">
        <v>4</v>
      </c>
      <c r="G150" s="2"/>
      <c r="H150" s="3"/>
      <c r="I150" s="1" t="s">
        <v>5</v>
      </c>
      <c r="J150" s="1"/>
      <c r="K150" s="1" t="s">
        <v>6</v>
      </c>
    </row>
    <row r="151" spans="2:11" ht="16.5" thickTop="1" thickBot="1">
      <c r="B151" s="5">
        <v>0.75</v>
      </c>
      <c r="C151" s="6" t="s">
        <v>9</v>
      </c>
      <c r="D151" s="9" t="s">
        <v>11</v>
      </c>
      <c r="E151" s="189" t="s">
        <v>339</v>
      </c>
      <c r="F151" s="17" t="s">
        <v>17</v>
      </c>
      <c r="G151" s="10"/>
      <c r="H151" s="11" t="s">
        <v>12</v>
      </c>
      <c r="I151" s="7" t="s">
        <v>10</v>
      </c>
      <c r="J151" s="189" t="s">
        <v>340</v>
      </c>
      <c r="K151" s="12" t="s">
        <v>13</v>
      </c>
    </row>
    <row r="152" spans="2:11" ht="15.75" thickBot="1">
      <c r="B152" s="13">
        <v>0.78125</v>
      </c>
      <c r="C152" s="14" t="s">
        <v>15</v>
      </c>
      <c r="D152" s="15" t="s">
        <v>16</v>
      </c>
      <c r="E152" s="16" t="s">
        <v>341</v>
      </c>
      <c r="F152" s="4" t="s">
        <v>7</v>
      </c>
      <c r="G152" s="10"/>
      <c r="H152" s="18" t="s">
        <v>18</v>
      </c>
      <c r="I152" s="20" t="s">
        <v>20</v>
      </c>
      <c r="J152" s="16" t="s">
        <v>342</v>
      </c>
      <c r="K152" s="9" t="s">
        <v>11</v>
      </c>
    </row>
    <row r="153" spans="2:11" ht="15.75" thickBot="1">
      <c r="B153" s="5">
        <v>0.8125</v>
      </c>
      <c r="C153" s="6" t="s">
        <v>22</v>
      </c>
      <c r="D153" s="12" t="s">
        <v>13</v>
      </c>
      <c r="E153" s="189" t="s">
        <v>343</v>
      </c>
      <c r="F153" s="19" t="s">
        <v>19</v>
      </c>
      <c r="G153" s="10"/>
      <c r="H153" s="11" t="s">
        <v>23</v>
      </c>
      <c r="I153" s="17" t="s">
        <v>17</v>
      </c>
      <c r="J153" s="189" t="s">
        <v>344</v>
      </c>
      <c r="K153" s="7" t="s">
        <v>10</v>
      </c>
    </row>
    <row r="154" spans="2:11" ht="15.75" thickBot="1">
      <c r="B154" s="13">
        <v>0.83333333333333337</v>
      </c>
      <c r="C154" s="14" t="s">
        <v>25</v>
      </c>
      <c r="D154" s="4" t="s">
        <v>7</v>
      </c>
      <c r="E154" s="16" t="s">
        <v>345</v>
      </c>
      <c r="F154" s="9" t="s">
        <v>11</v>
      </c>
      <c r="G154" s="10"/>
      <c r="H154" s="18" t="s">
        <v>26</v>
      </c>
      <c r="I154" s="15" t="s">
        <v>16</v>
      </c>
      <c r="J154" s="16" t="s">
        <v>346</v>
      </c>
      <c r="K154" s="12" t="s">
        <v>13</v>
      </c>
    </row>
    <row r="155" spans="2:11" ht="15.75" thickBot="1">
      <c r="B155" s="5">
        <v>0.85416666666666663</v>
      </c>
      <c r="C155" s="6" t="s">
        <v>28</v>
      </c>
      <c r="D155" s="7" t="s">
        <v>10</v>
      </c>
      <c r="E155" s="169" t="s">
        <v>347</v>
      </c>
      <c r="F155" s="20" t="s">
        <v>20</v>
      </c>
      <c r="G155" s="10"/>
      <c r="H155" s="21" t="s">
        <v>29</v>
      </c>
      <c r="I155" s="19" t="s">
        <v>19</v>
      </c>
      <c r="J155" s="169" t="s">
        <v>348</v>
      </c>
      <c r="K155" s="17" t="s">
        <v>17</v>
      </c>
    </row>
    <row r="156" spans="2:11" ht="15.75" thickBot="1">
      <c r="B156" s="13">
        <v>0.875</v>
      </c>
      <c r="C156" s="14" t="s">
        <v>31</v>
      </c>
      <c r="D156" s="9" t="s">
        <v>11</v>
      </c>
      <c r="E156" s="173" t="s">
        <v>349</v>
      </c>
      <c r="F156" s="7" t="s">
        <v>10</v>
      </c>
      <c r="G156" s="10"/>
      <c r="H156" s="18" t="s">
        <v>32</v>
      </c>
      <c r="I156" s="12" t="s">
        <v>13</v>
      </c>
      <c r="J156" s="173" t="s">
        <v>350</v>
      </c>
      <c r="K156" s="4" t="s">
        <v>7</v>
      </c>
    </row>
    <row r="157" spans="2:11" ht="15.75" thickBot="1">
      <c r="B157" s="5">
        <v>0.89583333333333337</v>
      </c>
      <c r="C157" s="6" t="s">
        <v>34</v>
      </c>
      <c r="D157" s="17" t="s">
        <v>17</v>
      </c>
      <c r="E157" s="169" t="s">
        <v>351</v>
      </c>
      <c r="F157" s="15" t="s">
        <v>16</v>
      </c>
      <c r="G157" s="10"/>
      <c r="H157" s="21" t="s">
        <v>35</v>
      </c>
      <c r="I157" s="20" t="s">
        <v>20</v>
      </c>
      <c r="J157" s="169" t="s">
        <v>352</v>
      </c>
      <c r="K157" s="19" t="s">
        <v>19</v>
      </c>
    </row>
    <row r="159" spans="2:11" ht="15.75" thickBot="1"/>
    <row r="160" spans="2:11" ht="15.75" thickBot="1">
      <c r="B160" s="219" t="s">
        <v>305</v>
      </c>
      <c r="C160" s="220"/>
      <c r="D160" s="220"/>
      <c r="E160" s="220"/>
      <c r="F160" s="220"/>
      <c r="G160" s="220"/>
      <c r="H160" s="220"/>
      <c r="I160" s="220"/>
      <c r="J160" s="220"/>
      <c r="K160" s="221"/>
    </row>
    <row r="161" spans="2:12" ht="16.5" thickTop="1" thickBot="1">
      <c r="B161" s="222" t="s">
        <v>2</v>
      </c>
      <c r="C161" s="223"/>
      <c r="D161" s="1" t="s">
        <v>3</v>
      </c>
      <c r="E161" s="1"/>
      <c r="F161" s="1" t="s">
        <v>4</v>
      </c>
      <c r="G161" s="2"/>
      <c r="H161" s="3"/>
      <c r="I161" s="1" t="s">
        <v>5</v>
      </c>
      <c r="J161" s="1"/>
      <c r="K161" s="1" t="s">
        <v>6</v>
      </c>
    </row>
    <row r="162" spans="2:12" ht="16.5" thickTop="1" thickBot="1">
      <c r="B162" s="5">
        <v>0.75</v>
      </c>
      <c r="C162" s="22" t="s">
        <v>38</v>
      </c>
      <c r="D162" s="12" t="s">
        <v>13</v>
      </c>
      <c r="E162" s="169" t="s">
        <v>353</v>
      </c>
      <c r="F162" s="17" t="s">
        <v>17</v>
      </c>
      <c r="G162" s="10"/>
      <c r="H162" s="11" t="s">
        <v>39</v>
      </c>
      <c r="I162" s="7" t="s">
        <v>10</v>
      </c>
      <c r="J162" s="169" t="s">
        <v>354</v>
      </c>
      <c r="K162" s="4" t="s">
        <v>7</v>
      </c>
    </row>
    <row r="163" spans="2:12" ht="15.75" thickBot="1">
      <c r="B163" s="13">
        <v>0.78125</v>
      </c>
      <c r="C163" s="14" t="s">
        <v>40</v>
      </c>
      <c r="D163" s="19" t="s">
        <v>19</v>
      </c>
      <c r="E163" s="173" t="s">
        <v>355</v>
      </c>
      <c r="F163" s="9" t="s">
        <v>11</v>
      </c>
      <c r="G163" s="10"/>
      <c r="H163" s="18" t="s">
        <v>41</v>
      </c>
      <c r="I163" s="15" t="s">
        <v>16</v>
      </c>
      <c r="J163" s="173" t="s">
        <v>356</v>
      </c>
      <c r="K163" s="20" t="s">
        <v>20</v>
      </c>
    </row>
    <row r="164" spans="2:12" ht="15.75" thickBot="1">
      <c r="B164" s="5">
        <v>0.8125</v>
      </c>
      <c r="C164" s="22" t="s">
        <v>42</v>
      </c>
      <c r="D164" s="7" t="s">
        <v>10</v>
      </c>
      <c r="E164" s="169" t="s">
        <v>357</v>
      </c>
      <c r="F164" s="19" t="s">
        <v>19</v>
      </c>
      <c r="G164" s="10"/>
      <c r="H164" s="11" t="s">
        <v>43</v>
      </c>
      <c r="I164" s="4" t="s">
        <v>7</v>
      </c>
      <c r="J164" s="169" t="s">
        <v>358</v>
      </c>
      <c r="K164" s="17" t="s">
        <v>17</v>
      </c>
    </row>
    <row r="165" spans="2:12" ht="15.75" thickBot="1">
      <c r="B165" s="13">
        <v>0.83333333333333337</v>
      </c>
      <c r="C165" s="14" t="s">
        <v>44</v>
      </c>
      <c r="D165" s="20" t="s">
        <v>20</v>
      </c>
      <c r="E165" s="184" t="s">
        <v>359</v>
      </c>
      <c r="F165" s="12" t="s">
        <v>13</v>
      </c>
      <c r="G165" s="10"/>
      <c r="H165" s="18" t="s">
        <v>45</v>
      </c>
      <c r="I165" s="9" t="s">
        <v>11</v>
      </c>
      <c r="J165" s="184" t="s">
        <v>360</v>
      </c>
      <c r="K165" s="15" t="s">
        <v>16</v>
      </c>
    </row>
    <row r="166" spans="2:12" ht="15.75" thickBot="1">
      <c r="B166" s="5">
        <v>0.85416666666666663</v>
      </c>
      <c r="C166" s="22" t="s">
        <v>46</v>
      </c>
      <c r="D166" s="19" t="s">
        <v>19</v>
      </c>
      <c r="E166" s="188" t="s">
        <v>361</v>
      </c>
      <c r="F166" s="4" t="s">
        <v>7</v>
      </c>
      <c r="G166" s="10"/>
      <c r="H166" s="22" t="s">
        <v>47</v>
      </c>
      <c r="I166" s="17" t="s">
        <v>17</v>
      </c>
      <c r="J166" s="188" t="s">
        <v>362</v>
      </c>
      <c r="K166" s="20" t="s">
        <v>20</v>
      </c>
    </row>
    <row r="167" spans="2:12" ht="15.75" thickBot="1">
      <c r="B167" s="13">
        <v>0.875</v>
      </c>
      <c r="C167" s="14" t="s">
        <v>48</v>
      </c>
      <c r="D167" s="15" t="s">
        <v>16</v>
      </c>
      <c r="E167" s="184" t="s">
        <v>363</v>
      </c>
      <c r="F167" s="7" t="s">
        <v>10</v>
      </c>
      <c r="G167" s="10"/>
      <c r="H167" s="14" t="s">
        <v>49</v>
      </c>
      <c r="I167" s="12" t="s">
        <v>13</v>
      </c>
      <c r="J167" s="184" t="s">
        <v>364</v>
      </c>
      <c r="K167" s="9" t="s">
        <v>11</v>
      </c>
    </row>
    <row r="168" spans="2:12" ht="15.75" thickBot="1">
      <c r="B168" s="5">
        <v>0.89583333333333337</v>
      </c>
      <c r="C168" s="22" t="s">
        <v>50</v>
      </c>
      <c r="D168" s="4" t="s">
        <v>7</v>
      </c>
      <c r="E168" s="188" t="s">
        <v>365</v>
      </c>
      <c r="F168" s="20" t="s">
        <v>20</v>
      </c>
      <c r="G168" s="10"/>
      <c r="H168" s="22" t="s">
        <v>51</v>
      </c>
      <c r="I168" s="19" t="s">
        <v>19</v>
      </c>
      <c r="J168" s="188" t="s">
        <v>366</v>
      </c>
      <c r="K168" s="15" t="s">
        <v>16</v>
      </c>
      <c r="L168" s="40" t="s">
        <v>306</v>
      </c>
    </row>
    <row r="177" spans="2:11" ht="26.25" customHeight="1" thickBot="1"/>
    <row r="178" spans="2:11" ht="15.75" thickBot="1">
      <c r="B178" s="219" t="s">
        <v>336</v>
      </c>
      <c r="C178" s="220"/>
      <c r="D178" s="220"/>
      <c r="E178" s="220"/>
      <c r="F178" s="220"/>
      <c r="G178" s="220"/>
      <c r="H178" s="220"/>
      <c r="I178" s="220"/>
      <c r="J178" s="220"/>
      <c r="K178" s="221"/>
    </row>
    <row r="179" spans="2:11" ht="16.5" thickTop="1" thickBot="1">
      <c r="B179" s="222" t="s">
        <v>2</v>
      </c>
      <c r="C179" s="223"/>
      <c r="D179" s="1" t="s">
        <v>3</v>
      </c>
      <c r="E179" s="1"/>
      <c r="F179" s="1" t="s">
        <v>4</v>
      </c>
      <c r="G179" s="2"/>
      <c r="H179" s="3"/>
      <c r="I179" s="1" t="s">
        <v>5</v>
      </c>
      <c r="J179" s="1"/>
      <c r="K179" s="1" t="s">
        <v>6</v>
      </c>
    </row>
    <row r="180" spans="2:11" ht="16.5" thickTop="1" thickBot="1">
      <c r="B180" s="5">
        <v>0.75</v>
      </c>
      <c r="C180" s="6" t="s">
        <v>9</v>
      </c>
      <c r="D180" s="19" t="s">
        <v>19</v>
      </c>
      <c r="E180" s="188"/>
      <c r="F180" s="15" t="s">
        <v>16</v>
      </c>
      <c r="G180" s="10"/>
      <c r="H180" s="11" t="s">
        <v>12</v>
      </c>
      <c r="I180" s="4" t="s">
        <v>7</v>
      </c>
      <c r="J180" s="188"/>
      <c r="K180" s="20" t="s">
        <v>20</v>
      </c>
    </row>
    <row r="181" spans="2:11" ht="15.75" thickBot="1">
      <c r="B181" s="13">
        <v>0.78125</v>
      </c>
      <c r="C181" s="14" t="s">
        <v>15</v>
      </c>
      <c r="D181" s="7" t="s">
        <v>10</v>
      </c>
      <c r="E181" s="16"/>
      <c r="F181" s="12" t="s">
        <v>13</v>
      </c>
      <c r="G181" s="10"/>
      <c r="H181" s="18" t="s">
        <v>18</v>
      </c>
      <c r="I181" s="9" t="s">
        <v>11</v>
      </c>
      <c r="J181" s="16"/>
      <c r="K181" s="17" t="s">
        <v>17</v>
      </c>
    </row>
    <row r="182" spans="2:11" ht="15.75" thickBot="1">
      <c r="B182" s="5">
        <v>0.8125</v>
      </c>
      <c r="C182" s="6" t="s">
        <v>22</v>
      </c>
      <c r="D182" s="20" t="s">
        <v>20</v>
      </c>
      <c r="E182" s="189"/>
      <c r="F182" s="9" t="s">
        <v>11</v>
      </c>
      <c r="G182" s="10"/>
      <c r="H182" s="11" t="s">
        <v>23</v>
      </c>
      <c r="I182" s="15" t="s">
        <v>16</v>
      </c>
      <c r="J182" s="189"/>
      <c r="K182" s="4" t="s">
        <v>7</v>
      </c>
    </row>
    <row r="183" spans="2:11" ht="15.75" thickBot="1">
      <c r="B183" s="13">
        <v>0.83333333333333337</v>
      </c>
      <c r="C183" s="14" t="s">
        <v>25</v>
      </c>
      <c r="D183" s="17" t="s">
        <v>17</v>
      </c>
      <c r="E183" s="16"/>
      <c r="F183" s="7" t="s">
        <v>10</v>
      </c>
      <c r="G183" s="10"/>
      <c r="H183" s="18" t="s">
        <v>26</v>
      </c>
      <c r="I183" s="12" t="s">
        <v>13</v>
      </c>
      <c r="J183" s="16"/>
      <c r="K183" s="19" t="s">
        <v>19</v>
      </c>
    </row>
    <row r="184" spans="2:11" ht="15.75" thickBot="1">
      <c r="B184" s="5">
        <v>0.85416666666666663</v>
      </c>
      <c r="C184" s="6" t="s">
        <v>28</v>
      </c>
      <c r="D184" s="15" t="s">
        <v>16</v>
      </c>
      <c r="E184" s="169"/>
      <c r="F184" s="12" t="s">
        <v>13</v>
      </c>
      <c r="G184" s="10"/>
      <c r="H184" s="21" t="s">
        <v>29</v>
      </c>
      <c r="I184" s="4" t="s">
        <v>7</v>
      </c>
      <c r="J184" s="169"/>
      <c r="K184" s="9" t="s">
        <v>11</v>
      </c>
    </row>
    <row r="185" spans="2:11" ht="15.75" thickBot="1">
      <c r="B185" s="13">
        <v>0.875</v>
      </c>
      <c r="C185" s="14" t="s">
        <v>31</v>
      </c>
      <c r="D185" s="19" t="s">
        <v>19</v>
      </c>
      <c r="E185" s="173"/>
      <c r="F185" s="17" t="s">
        <v>17</v>
      </c>
      <c r="G185" s="10"/>
      <c r="H185" s="18" t="s">
        <v>32</v>
      </c>
      <c r="I185" s="7" t="s">
        <v>10</v>
      </c>
      <c r="J185" s="173"/>
      <c r="K185" s="20" t="s">
        <v>20</v>
      </c>
    </row>
    <row r="186" spans="2:11" ht="15.75" thickBot="1">
      <c r="B186" s="5">
        <v>0.89583333333333337</v>
      </c>
      <c r="C186" s="6" t="s">
        <v>34</v>
      </c>
      <c r="D186" s="12" t="s">
        <v>13</v>
      </c>
      <c r="E186" s="169"/>
      <c r="F186" s="4" t="s">
        <v>7</v>
      </c>
      <c r="G186" s="10"/>
      <c r="H186" s="21" t="s">
        <v>35</v>
      </c>
      <c r="I186" s="9" t="s">
        <v>11</v>
      </c>
      <c r="J186" s="169"/>
      <c r="K186" s="7" t="s">
        <v>10</v>
      </c>
    </row>
    <row r="187" spans="2:11" ht="26.25" customHeight="1"/>
    <row r="188" spans="2:11" ht="26.25" customHeight="1" thickBot="1"/>
    <row r="189" spans="2:11" ht="15.75" thickBot="1">
      <c r="B189" s="219" t="s">
        <v>337</v>
      </c>
      <c r="C189" s="220"/>
      <c r="D189" s="220"/>
      <c r="E189" s="220"/>
      <c r="F189" s="220"/>
      <c r="G189" s="220"/>
      <c r="H189" s="220"/>
      <c r="I189" s="220"/>
      <c r="J189" s="220"/>
      <c r="K189" s="221"/>
    </row>
    <row r="190" spans="2:11" ht="16.5" thickTop="1" thickBot="1">
      <c r="B190" s="222" t="s">
        <v>2</v>
      </c>
      <c r="C190" s="223"/>
      <c r="D190" s="1" t="s">
        <v>3</v>
      </c>
      <c r="E190" s="1"/>
      <c r="F190" s="1" t="s">
        <v>4</v>
      </c>
      <c r="G190" s="2"/>
      <c r="H190" s="3"/>
      <c r="I190" s="1" t="s">
        <v>5</v>
      </c>
      <c r="J190" s="1"/>
      <c r="K190" s="1" t="s">
        <v>6</v>
      </c>
    </row>
    <row r="191" spans="2:11" ht="16.5" thickTop="1" thickBot="1">
      <c r="B191" s="5">
        <v>0.75</v>
      </c>
      <c r="C191" s="22" t="s">
        <v>38</v>
      </c>
      <c r="D191" s="20" t="s">
        <v>20</v>
      </c>
      <c r="E191" s="169"/>
      <c r="F191" s="19" t="s">
        <v>19</v>
      </c>
      <c r="G191" s="10"/>
      <c r="H191" s="11" t="s">
        <v>39</v>
      </c>
      <c r="I191" s="17" t="s">
        <v>17</v>
      </c>
      <c r="J191" s="169"/>
      <c r="K191" s="15" t="s">
        <v>16</v>
      </c>
    </row>
    <row r="192" spans="2:11" ht="15.75" thickBot="1">
      <c r="B192" s="13">
        <v>0.78125</v>
      </c>
      <c r="C192" s="14" t="s">
        <v>40</v>
      </c>
      <c r="D192" s="7" t="s">
        <v>10</v>
      </c>
      <c r="E192" s="173"/>
      <c r="F192" s="4" t="s">
        <v>7</v>
      </c>
      <c r="G192" s="10"/>
      <c r="H192" s="18" t="s">
        <v>41</v>
      </c>
      <c r="I192" s="12" t="s">
        <v>13</v>
      </c>
      <c r="J192" s="173"/>
      <c r="K192" s="17" t="s">
        <v>17</v>
      </c>
    </row>
    <row r="193" spans="2:12" ht="15.75" thickBot="1">
      <c r="B193" s="5">
        <v>0.8125</v>
      </c>
      <c r="C193" s="22" t="s">
        <v>42</v>
      </c>
      <c r="D193" s="15" t="s">
        <v>16</v>
      </c>
      <c r="E193" s="169"/>
      <c r="F193" s="20" t="s">
        <v>20</v>
      </c>
      <c r="G193" s="10"/>
      <c r="H193" s="11" t="s">
        <v>43</v>
      </c>
      <c r="I193" s="19" t="s">
        <v>19</v>
      </c>
      <c r="J193" s="169"/>
      <c r="K193" s="9" t="s">
        <v>11</v>
      </c>
    </row>
    <row r="194" spans="2:12" ht="15.75" thickBot="1">
      <c r="B194" s="13">
        <v>0.83333333333333337</v>
      </c>
      <c r="C194" s="14" t="s">
        <v>44</v>
      </c>
      <c r="D194" s="4" t="s">
        <v>7</v>
      </c>
      <c r="E194" s="184"/>
      <c r="F194" s="17" t="s">
        <v>17</v>
      </c>
      <c r="G194" s="10"/>
      <c r="H194" s="18" t="s">
        <v>45</v>
      </c>
      <c r="I194" s="7" t="s">
        <v>10</v>
      </c>
      <c r="J194" s="184"/>
      <c r="K194" s="19" t="s">
        <v>19</v>
      </c>
    </row>
    <row r="195" spans="2:12" ht="15.75" thickBot="1">
      <c r="B195" s="5">
        <v>0.85416666666666663</v>
      </c>
      <c r="C195" s="22" t="s">
        <v>46</v>
      </c>
      <c r="D195" s="9" t="s">
        <v>11</v>
      </c>
      <c r="E195" s="188"/>
      <c r="F195" s="15" t="s">
        <v>16</v>
      </c>
      <c r="G195" s="10"/>
      <c r="H195" s="22" t="s">
        <v>47</v>
      </c>
      <c r="I195" s="20" t="s">
        <v>20</v>
      </c>
      <c r="J195" s="188"/>
      <c r="K195" s="12" t="s">
        <v>13</v>
      </c>
    </row>
    <row r="196" spans="2:12" ht="15.75" thickBot="1">
      <c r="B196" s="13">
        <v>0.875</v>
      </c>
      <c r="C196" s="14" t="s">
        <v>48</v>
      </c>
      <c r="D196" s="17" t="s">
        <v>17</v>
      </c>
      <c r="E196" s="184"/>
      <c r="F196" s="20" t="s">
        <v>20</v>
      </c>
      <c r="G196" s="10"/>
      <c r="H196" s="14" t="s">
        <v>49</v>
      </c>
      <c r="I196" s="19" t="s">
        <v>19</v>
      </c>
      <c r="J196" s="184"/>
      <c r="K196" s="4" t="s">
        <v>7</v>
      </c>
    </row>
    <row r="197" spans="2:12" ht="15.75" thickBot="1">
      <c r="B197" s="5">
        <v>0.89583333333333337</v>
      </c>
      <c r="C197" s="22" t="s">
        <v>50</v>
      </c>
      <c r="D197" s="12" t="s">
        <v>13</v>
      </c>
      <c r="E197" s="188"/>
      <c r="F197" s="9" t="s">
        <v>11</v>
      </c>
      <c r="G197" s="10"/>
      <c r="H197" s="22" t="s">
        <v>51</v>
      </c>
      <c r="I197" s="15" t="s">
        <v>16</v>
      </c>
      <c r="J197" s="188"/>
      <c r="K197" s="7" t="s">
        <v>10</v>
      </c>
      <c r="L197" s="40" t="s">
        <v>338</v>
      </c>
    </row>
    <row r="206" spans="2:12" ht="26.25" customHeight="1">
      <c r="D206" s="29"/>
      <c r="E206" s="27"/>
    </row>
    <row r="207" spans="2:12" ht="15.75">
      <c r="B207" s="23" t="s">
        <v>52</v>
      </c>
      <c r="D207" s="196" t="s">
        <v>53</v>
      </c>
      <c r="E207" s="194" t="s">
        <v>54</v>
      </c>
    </row>
    <row r="208" spans="2:12">
      <c r="D208" s="196"/>
      <c r="E208" s="194" t="s">
        <v>55</v>
      </c>
    </row>
    <row r="209" spans="4:11" ht="15.75" thickBot="1">
      <c r="D209" s="197" t="s">
        <v>56</v>
      </c>
      <c r="E209" s="195" t="s">
        <v>57</v>
      </c>
      <c r="F209" s="31" t="s">
        <v>82</v>
      </c>
      <c r="G209" s="32"/>
      <c r="H209" s="32"/>
      <c r="J209" s="33" t="s">
        <v>84</v>
      </c>
    </row>
    <row r="210" spans="4:11" ht="15.75" thickBot="1">
      <c r="D210" s="30" t="s">
        <v>58</v>
      </c>
      <c r="E210" s="27" t="s">
        <v>59</v>
      </c>
      <c r="J210" s="4" t="s">
        <v>7</v>
      </c>
      <c r="K210" s="26" t="s">
        <v>8</v>
      </c>
    </row>
    <row r="211" spans="4:11" ht="15.75" thickBot="1">
      <c r="D211" s="30"/>
      <c r="E211" s="27" t="s">
        <v>60</v>
      </c>
      <c r="J211" s="9" t="s">
        <v>11</v>
      </c>
      <c r="K211" s="26" t="s">
        <v>14</v>
      </c>
    </row>
    <row r="212" spans="4:11" ht="15.75" thickBot="1">
      <c r="D212" s="30" t="s">
        <v>61</v>
      </c>
      <c r="E212" s="27" t="s">
        <v>62</v>
      </c>
      <c r="J212" s="15" t="s">
        <v>16</v>
      </c>
      <c r="K212" s="26" t="s">
        <v>21</v>
      </c>
    </row>
    <row r="213" spans="4:11" ht="15.75" thickBot="1">
      <c r="D213" s="30"/>
      <c r="E213" s="27" t="s">
        <v>63</v>
      </c>
      <c r="J213" s="20" t="s">
        <v>20</v>
      </c>
      <c r="K213" s="26" t="s">
        <v>24</v>
      </c>
    </row>
    <row r="214" spans="4:11" ht="15.75" thickBot="1">
      <c r="D214" s="30" t="s">
        <v>64</v>
      </c>
      <c r="E214" s="27" t="s">
        <v>65</v>
      </c>
      <c r="J214" s="19" t="s">
        <v>19</v>
      </c>
      <c r="K214" s="26" t="s">
        <v>27</v>
      </c>
    </row>
    <row r="215" spans="4:11" ht="15.75" thickBot="1">
      <c r="D215" s="30"/>
      <c r="E215" s="27" t="s">
        <v>66</v>
      </c>
      <c r="F215" t="s">
        <v>67</v>
      </c>
      <c r="J215" s="17" t="s">
        <v>17</v>
      </c>
      <c r="K215" s="26" t="s">
        <v>30</v>
      </c>
    </row>
    <row r="216" spans="4:11" ht="15.75" thickBot="1">
      <c r="D216" s="30" t="s">
        <v>68</v>
      </c>
      <c r="E216" s="27" t="s">
        <v>69</v>
      </c>
      <c r="J216" s="7" t="s">
        <v>10</v>
      </c>
      <c r="K216" s="26" t="s">
        <v>33</v>
      </c>
    </row>
    <row r="217" spans="4:11" ht="15.75" thickBot="1">
      <c r="D217" s="30"/>
      <c r="E217" s="27" t="s">
        <v>70</v>
      </c>
      <c r="J217" s="12" t="s">
        <v>13</v>
      </c>
      <c r="K217" s="26" t="s">
        <v>36</v>
      </c>
    </row>
    <row r="218" spans="4:11">
      <c r="D218" s="30" t="s">
        <v>71</v>
      </c>
      <c r="E218" s="27" t="s">
        <v>72</v>
      </c>
    </row>
    <row r="219" spans="4:11">
      <c r="D219" s="30"/>
      <c r="E219" s="27" t="s">
        <v>73</v>
      </c>
    </row>
    <row r="220" spans="4:11">
      <c r="D220" s="30" t="s">
        <v>74</v>
      </c>
      <c r="E220" s="27" t="s">
        <v>75</v>
      </c>
    </row>
    <row r="221" spans="4:11">
      <c r="D221" s="30"/>
      <c r="E221" s="27" t="s">
        <v>76</v>
      </c>
    </row>
    <row r="222" spans="4:11">
      <c r="D222" s="30" t="s">
        <v>77</v>
      </c>
      <c r="E222" s="27" t="s">
        <v>78</v>
      </c>
    </row>
    <row r="223" spans="4:11">
      <c r="D223" s="30"/>
      <c r="E223" s="27" t="s">
        <v>79</v>
      </c>
    </row>
    <row r="224" spans="4:11">
      <c r="D224" s="30" t="s">
        <v>80</v>
      </c>
      <c r="E224" s="28" t="s">
        <v>83</v>
      </c>
    </row>
    <row r="225" spans="2:7">
      <c r="D225" s="25"/>
      <c r="E225" s="24"/>
    </row>
    <row r="226" spans="2:7" ht="17.25" customHeight="1">
      <c r="B226" s="39" t="s">
        <v>88</v>
      </c>
      <c r="C226" s="34" t="s">
        <v>90</v>
      </c>
      <c r="D226" s="35"/>
      <c r="E226" s="36"/>
      <c r="F226" s="34"/>
      <c r="G226" s="34"/>
    </row>
    <row r="227" spans="2:7">
      <c r="C227" s="34" t="s">
        <v>92</v>
      </c>
      <c r="D227" s="37"/>
      <c r="E227" s="36"/>
      <c r="F227" s="34"/>
      <c r="G227" s="34"/>
    </row>
    <row r="228" spans="2:7">
      <c r="C228" s="34" t="s">
        <v>91</v>
      </c>
      <c r="D228" s="34"/>
      <c r="E228" s="34"/>
      <c r="F228" s="34"/>
      <c r="G228" s="34"/>
    </row>
    <row r="229" spans="2:7">
      <c r="C229" s="34" t="s">
        <v>93</v>
      </c>
      <c r="D229" s="38"/>
      <c r="E229" s="36"/>
      <c r="F229" s="34"/>
      <c r="G229" s="34"/>
    </row>
    <row r="230" spans="2:7">
      <c r="C230" s="34" t="s">
        <v>89</v>
      </c>
      <c r="D230" s="34"/>
      <c r="E230" s="34"/>
      <c r="F230" s="34"/>
      <c r="G230" s="34"/>
    </row>
  </sheetData>
  <mergeCells count="31">
    <mergeCell ref="B189:K189"/>
    <mergeCell ref="B190:C190"/>
    <mergeCell ref="B178:K178"/>
    <mergeCell ref="B179:C179"/>
    <mergeCell ref="B60:C60"/>
    <mergeCell ref="B70:K70"/>
    <mergeCell ref="B71:C71"/>
    <mergeCell ref="B30:K30"/>
    <mergeCell ref="B31:C31"/>
    <mergeCell ref="B41:K41"/>
    <mergeCell ref="B2:K2"/>
    <mergeCell ref="B3:K3"/>
    <mergeCell ref="B4:C4"/>
    <mergeCell ref="B14:K14"/>
    <mergeCell ref="B15:C15"/>
    <mergeCell ref="B149:K149"/>
    <mergeCell ref="B150:C150"/>
    <mergeCell ref="B160:K160"/>
    <mergeCell ref="B161:C161"/>
    <mergeCell ref="B42:C42"/>
    <mergeCell ref="B88:K88"/>
    <mergeCell ref="C104:F104"/>
    <mergeCell ref="H104:K104"/>
    <mergeCell ref="C105:F105"/>
    <mergeCell ref="H105:K105"/>
    <mergeCell ref="B89:C89"/>
    <mergeCell ref="B118:K118"/>
    <mergeCell ref="B119:C119"/>
    <mergeCell ref="B129:K129"/>
    <mergeCell ref="B130:C130"/>
    <mergeCell ref="B59:K59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&amp;C&amp;"-,Tučné"&amp;28JBL - 18. ročník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55"/>
  <sheetViews>
    <sheetView workbookViewId="0">
      <pane xSplit="12" ySplit="1" topLeftCell="AD2" activePane="bottomRight" state="frozen"/>
      <selection pane="topRight" activeCell="M1" sqref="M1"/>
      <selection pane="bottomLeft" activeCell="A2" sqref="A2"/>
      <selection pane="bottomRight" activeCell="BB18" sqref="BB18"/>
    </sheetView>
  </sheetViews>
  <sheetFormatPr defaultRowHeight="12.75"/>
  <cols>
    <col min="1" max="1" width="4.5703125" style="136" customWidth="1"/>
    <col min="2" max="2" width="12.5703125" style="91" customWidth="1"/>
    <col min="3" max="3" width="8.42578125" style="91" customWidth="1"/>
    <col min="4" max="49" width="3.7109375" style="91" customWidth="1"/>
    <col min="50" max="50" width="4.42578125" style="91" customWidth="1"/>
    <col min="51" max="51" width="7.7109375" style="91" customWidth="1"/>
    <col min="52" max="52" width="9.140625" style="91"/>
    <col min="53" max="53" width="6.42578125" style="91" customWidth="1"/>
    <col min="54" max="54" width="6.5703125" style="91" customWidth="1"/>
    <col min="55" max="16384" width="9.140625" style="91"/>
  </cols>
  <sheetData>
    <row r="1" spans="1:54" ht="15.75" customHeight="1">
      <c r="A1" s="238" t="s">
        <v>94</v>
      </c>
      <c r="B1" s="240" t="s">
        <v>116</v>
      </c>
      <c r="C1" s="242" t="s">
        <v>117</v>
      </c>
      <c r="D1" s="244" t="s">
        <v>150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6"/>
    </row>
    <row r="2" spans="1:54" ht="18" customHeight="1" thickBot="1">
      <c r="A2" s="239"/>
      <c r="B2" s="241"/>
      <c r="C2" s="243"/>
      <c r="D2" s="92">
        <v>1</v>
      </c>
      <c r="E2" s="92">
        <v>2</v>
      </c>
      <c r="F2" s="92">
        <v>3</v>
      </c>
      <c r="G2" s="92">
        <v>4</v>
      </c>
      <c r="H2" s="92">
        <v>5</v>
      </c>
      <c r="I2" s="92">
        <v>6</v>
      </c>
      <c r="J2" s="93">
        <v>7</v>
      </c>
      <c r="K2" s="94">
        <v>8</v>
      </c>
      <c r="L2" s="92">
        <v>9</v>
      </c>
      <c r="M2" s="92">
        <v>10</v>
      </c>
      <c r="N2" s="92">
        <v>11</v>
      </c>
      <c r="O2" s="92">
        <v>12</v>
      </c>
      <c r="P2" s="92">
        <v>13</v>
      </c>
      <c r="Q2" s="93">
        <v>14</v>
      </c>
      <c r="R2" s="94">
        <v>15</v>
      </c>
      <c r="S2" s="92">
        <v>16</v>
      </c>
      <c r="T2" s="92">
        <v>17</v>
      </c>
      <c r="U2" s="92">
        <v>18</v>
      </c>
      <c r="V2" s="92">
        <v>19</v>
      </c>
      <c r="W2" s="95">
        <v>20</v>
      </c>
      <c r="X2" s="93">
        <v>21</v>
      </c>
      <c r="Y2" s="96">
        <v>22</v>
      </c>
      <c r="Z2" s="95">
        <v>23</v>
      </c>
      <c r="AA2" s="95">
        <v>24</v>
      </c>
      <c r="AB2" s="95">
        <v>25</v>
      </c>
      <c r="AC2" s="95">
        <v>26</v>
      </c>
      <c r="AD2" s="95">
        <v>27</v>
      </c>
      <c r="AE2" s="93">
        <v>28</v>
      </c>
      <c r="AF2" s="96">
        <v>29</v>
      </c>
      <c r="AG2" s="95">
        <v>30</v>
      </c>
      <c r="AH2" s="95">
        <v>31</v>
      </c>
      <c r="AI2" s="95">
        <v>32</v>
      </c>
      <c r="AJ2" s="95">
        <v>33</v>
      </c>
      <c r="AK2" s="95">
        <v>34</v>
      </c>
      <c r="AL2" s="93">
        <v>35</v>
      </c>
      <c r="AM2" s="94">
        <v>36</v>
      </c>
      <c r="AN2" s="94">
        <v>37</v>
      </c>
      <c r="AO2" s="94">
        <v>38</v>
      </c>
      <c r="AP2" s="94">
        <v>39</v>
      </c>
      <c r="AQ2" s="94">
        <v>40</v>
      </c>
      <c r="AR2" s="92">
        <v>41</v>
      </c>
      <c r="AS2" s="249">
        <v>42</v>
      </c>
      <c r="AT2" s="94"/>
      <c r="AU2" s="94"/>
      <c r="AV2" s="92"/>
      <c r="AW2" s="95"/>
      <c r="AX2" s="97" t="s">
        <v>118</v>
      </c>
      <c r="AY2" s="98" t="s">
        <v>119</v>
      </c>
      <c r="AZ2" s="99" t="s">
        <v>98</v>
      </c>
      <c r="BA2" s="100" t="s">
        <v>120</v>
      </c>
      <c r="BB2" s="101" t="s">
        <v>121</v>
      </c>
    </row>
    <row r="3" spans="1:54" ht="15" thickTop="1">
      <c r="A3" s="102">
        <v>1</v>
      </c>
      <c r="B3" s="103" t="s">
        <v>334</v>
      </c>
      <c r="C3" s="120" t="s">
        <v>7</v>
      </c>
      <c r="D3" s="105"/>
      <c r="E3" s="105"/>
      <c r="F3" s="105"/>
      <c r="G3" s="105"/>
      <c r="H3" s="105"/>
      <c r="I3" s="105"/>
      <c r="J3" s="107"/>
      <c r="K3" s="108"/>
      <c r="L3" s="105"/>
      <c r="M3" s="105"/>
      <c r="N3" s="105"/>
      <c r="O3" s="105"/>
      <c r="P3" s="105"/>
      <c r="Q3" s="107"/>
      <c r="R3" s="108"/>
      <c r="S3" s="105"/>
      <c r="T3" s="105"/>
      <c r="U3" s="105"/>
      <c r="V3" s="109"/>
      <c r="W3" s="109"/>
      <c r="X3" s="110"/>
      <c r="Y3" s="111"/>
      <c r="Z3" s="109"/>
      <c r="AA3" s="109"/>
      <c r="AB3" s="109"/>
      <c r="AC3" s="109"/>
      <c r="AD3" s="109"/>
      <c r="AE3" s="110"/>
      <c r="AF3" s="111">
        <v>142</v>
      </c>
      <c r="AG3" s="109">
        <v>146</v>
      </c>
      <c r="AH3" s="109">
        <v>163</v>
      </c>
      <c r="AI3" s="109">
        <v>187</v>
      </c>
      <c r="AJ3" s="109"/>
      <c r="AK3" s="109"/>
      <c r="AL3" s="110"/>
      <c r="AM3" s="111"/>
      <c r="AN3" s="111"/>
      <c r="AO3" s="111"/>
      <c r="AP3" s="111"/>
      <c r="AQ3" s="111"/>
      <c r="AR3" s="109"/>
      <c r="AS3" s="250"/>
      <c r="AT3" s="111"/>
      <c r="AU3" s="111"/>
      <c r="AV3" s="111"/>
      <c r="AW3" s="109"/>
      <c r="AX3" s="207">
        <f>COUNTA(D3:AW3)</f>
        <v>4</v>
      </c>
      <c r="AY3" s="109">
        <f>SUM(D3:AW3)</f>
        <v>638</v>
      </c>
      <c r="AZ3" s="112">
        <f>AY3/AX3</f>
        <v>159.5</v>
      </c>
      <c r="BA3" s="111">
        <f>MAX(D3:AW3)</f>
        <v>187</v>
      </c>
      <c r="BB3" s="114">
        <f>MIN(D3:AW3)</f>
        <v>142</v>
      </c>
    </row>
    <row r="4" spans="1:54" ht="14.25">
      <c r="A4" s="115">
        <v>2</v>
      </c>
      <c r="B4" s="118" t="s">
        <v>124</v>
      </c>
      <c r="C4" s="120" t="s">
        <v>19</v>
      </c>
      <c r="D4" s="105">
        <v>183</v>
      </c>
      <c r="E4" s="105">
        <v>199</v>
      </c>
      <c r="F4" s="105">
        <v>143</v>
      </c>
      <c r="G4" s="105">
        <v>138</v>
      </c>
      <c r="H4" s="105">
        <v>170</v>
      </c>
      <c r="I4" s="105"/>
      <c r="J4" s="107">
        <v>128</v>
      </c>
      <c r="K4" s="108">
        <v>151</v>
      </c>
      <c r="L4" s="105">
        <v>158</v>
      </c>
      <c r="M4" s="105">
        <v>133</v>
      </c>
      <c r="N4" s="105"/>
      <c r="O4" s="105">
        <v>154</v>
      </c>
      <c r="P4" s="105"/>
      <c r="Q4" s="107">
        <v>105</v>
      </c>
      <c r="R4" s="108"/>
      <c r="S4" s="105"/>
      <c r="T4" s="105"/>
      <c r="U4" s="105"/>
      <c r="V4" s="109">
        <v>195</v>
      </c>
      <c r="W4" s="109">
        <v>140</v>
      </c>
      <c r="X4" s="110">
        <v>159</v>
      </c>
      <c r="Y4" s="111"/>
      <c r="Z4" s="109"/>
      <c r="AA4" s="109"/>
      <c r="AB4" s="109">
        <v>131</v>
      </c>
      <c r="AC4" s="109">
        <v>130</v>
      </c>
      <c r="AD4" s="109">
        <v>144</v>
      </c>
      <c r="AE4" s="110">
        <v>133</v>
      </c>
      <c r="AF4" s="111">
        <v>156</v>
      </c>
      <c r="AG4" s="109"/>
      <c r="AH4" s="109"/>
      <c r="AI4" s="109">
        <v>138</v>
      </c>
      <c r="AJ4" s="109">
        <v>135</v>
      </c>
      <c r="AK4" s="109">
        <v>177</v>
      </c>
      <c r="AL4" s="110"/>
      <c r="AM4" s="111"/>
      <c r="AN4" s="111"/>
      <c r="AO4" s="111"/>
      <c r="AP4" s="111">
        <v>144</v>
      </c>
      <c r="AQ4" s="111">
        <v>204</v>
      </c>
      <c r="AR4" s="109">
        <v>133</v>
      </c>
      <c r="AS4" s="250">
        <v>171</v>
      </c>
      <c r="AT4" s="111"/>
      <c r="AU4" s="111"/>
      <c r="AV4" s="111"/>
      <c r="AW4" s="109"/>
      <c r="AX4" s="137">
        <f>COUNTA(D4:AW4)</f>
        <v>26</v>
      </c>
      <c r="AY4" s="109">
        <f>SUM(D4:AW4)</f>
        <v>3952</v>
      </c>
      <c r="AZ4" s="112">
        <f>AY4/AX4</f>
        <v>152</v>
      </c>
      <c r="BA4" s="113">
        <f>MAX(D4:AW4)</f>
        <v>204</v>
      </c>
      <c r="BB4" s="114">
        <f>MIN(D4:AW4)</f>
        <v>105</v>
      </c>
    </row>
    <row r="5" spans="1:54" ht="14.25">
      <c r="A5" s="115">
        <v>3</v>
      </c>
      <c r="B5" s="117" t="s">
        <v>123</v>
      </c>
      <c r="C5" s="120" t="s">
        <v>11</v>
      </c>
      <c r="D5" s="105">
        <v>144</v>
      </c>
      <c r="E5" s="105">
        <v>122</v>
      </c>
      <c r="F5" s="105">
        <v>161</v>
      </c>
      <c r="G5" s="105">
        <v>154</v>
      </c>
      <c r="H5" s="105">
        <v>149</v>
      </c>
      <c r="I5" s="105">
        <v>125</v>
      </c>
      <c r="J5" s="107">
        <v>127</v>
      </c>
      <c r="K5" s="108">
        <v>149</v>
      </c>
      <c r="L5" s="105">
        <v>161</v>
      </c>
      <c r="M5" s="105">
        <v>152</v>
      </c>
      <c r="N5" s="105"/>
      <c r="O5" s="105">
        <v>155</v>
      </c>
      <c r="P5" s="105">
        <v>190</v>
      </c>
      <c r="Q5" s="107">
        <v>158</v>
      </c>
      <c r="R5" s="108">
        <v>116</v>
      </c>
      <c r="S5" s="105">
        <v>155</v>
      </c>
      <c r="T5" s="105">
        <v>152</v>
      </c>
      <c r="U5" s="105">
        <v>160</v>
      </c>
      <c r="V5" s="109">
        <v>146</v>
      </c>
      <c r="W5" s="109">
        <v>146</v>
      </c>
      <c r="X5" s="110">
        <v>159</v>
      </c>
      <c r="Y5" s="111">
        <v>162</v>
      </c>
      <c r="Z5" s="109">
        <v>157</v>
      </c>
      <c r="AA5" s="109">
        <v>142</v>
      </c>
      <c r="AB5" s="109">
        <v>135</v>
      </c>
      <c r="AC5" s="109"/>
      <c r="AD5" s="109">
        <v>142</v>
      </c>
      <c r="AE5" s="110">
        <v>177</v>
      </c>
      <c r="AF5" s="111">
        <v>149</v>
      </c>
      <c r="AG5" s="109">
        <v>170</v>
      </c>
      <c r="AH5" s="109">
        <v>158</v>
      </c>
      <c r="AI5" s="109">
        <v>145</v>
      </c>
      <c r="AJ5" s="109">
        <v>147</v>
      </c>
      <c r="AK5" s="109">
        <v>167</v>
      </c>
      <c r="AL5" s="110">
        <v>139</v>
      </c>
      <c r="AM5" s="111">
        <v>155</v>
      </c>
      <c r="AN5" s="111">
        <v>133</v>
      </c>
      <c r="AO5" s="111">
        <v>145</v>
      </c>
      <c r="AP5" s="111">
        <v>170</v>
      </c>
      <c r="AQ5" s="111">
        <v>165</v>
      </c>
      <c r="AR5" s="109">
        <v>162</v>
      </c>
      <c r="AS5" s="250">
        <v>164</v>
      </c>
      <c r="AT5" s="111"/>
      <c r="AU5" s="111"/>
      <c r="AV5" s="111"/>
      <c r="AW5" s="109"/>
      <c r="AX5" s="137">
        <f>COUNTA(D5:AW5)</f>
        <v>40</v>
      </c>
      <c r="AY5" s="109">
        <f>SUM(D5:AW5)</f>
        <v>6065</v>
      </c>
      <c r="AZ5" s="112">
        <f>AY5/AX5</f>
        <v>151.625</v>
      </c>
      <c r="BA5" s="111">
        <f>MAX(D5:AW5)</f>
        <v>190</v>
      </c>
      <c r="BB5" s="114">
        <f>MIN(D5:AW5)</f>
        <v>116</v>
      </c>
    </row>
    <row r="6" spans="1:54" ht="14.25">
      <c r="A6" s="115">
        <v>4</v>
      </c>
      <c r="B6" s="103" t="s">
        <v>225</v>
      </c>
      <c r="C6" s="120" t="s">
        <v>7</v>
      </c>
      <c r="D6" s="105"/>
      <c r="E6" s="105"/>
      <c r="F6" s="105"/>
      <c r="G6" s="105"/>
      <c r="H6" s="105"/>
      <c r="I6" s="105"/>
      <c r="J6" s="107"/>
      <c r="K6" s="108">
        <v>113</v>
      </c>
      <c r="L6" s="105">
        <v>162</v>
      </c>
      <c r="M6" s="105">
        <v>159</v>
      </c>
      <c r="N6" s="105">
        <v>180</v>
      </c>
      <c r="O6" s="105">
        <v>148</v>
      </c>
      <c r="P6" s="105">
        <v>150</v>
      </c>
      <c r="Q6" s="107">
        <v>180</v>
      </c>
      <c r="R6" s="108">
        <v>156</v>
      </c>
      <c r="S6" s="105">
        <v>166</v>
      </c>
      <c r="T6" s="105">
        <v>149</v>
      </c>
      <c r="U6" s="105">
        <v>166</v>
      </c>
      <c r="V6" s="109"/>
      <c r="W6" s="109">
        <v>131</v>
      </c>
      <c r="X6" s="110">
        <v>131</v>
      </c>
      <c r="Y6" s="111">
        <v>136</v>
      </c>
      <c r="Z6" s="109">
        <v>133</v>
      </c>
      <c r="AA6" s="109">
        <v>133</v>
      </c>
      <c r="AB6" s="109">
        <v>167</v>
      </c>
      <c r="AC6" s="109">
        <v>154</v>
      </c>
      <c r="AD6" s="109">
        <v>146</v>
      </c>
      <c r="AE6" s="110">
        <v>168</v>
      </c>
      <c r="AF6" s="111"/>
      <c r="AG6" s="109"/>
      <c r="AH6" s="109"/>
      <c r="AI6" s="109"/>
      <c r="AJ6" s="109"/>
      <c r="AK6" s="109"/>
      <c r="AL6" s="110"/>
      <c r="AM6" s="111">
        <v>115</v>
      </c>
      <c r="AN6" s="111">
        <v>159</v>
      </c>
      <c r="AO6" s="111">
        <v>180</v>
      </c>
      <c r="AP6" s="111"/>
      <c r="AQ6" s="111">
        <v>136</v>
      </c>
      <c r="AR6" s="109">
        <v>150</v>
      </c>
      <c r="AS6" s="250">
        <v>173</v>
      </c>
      <c r="AT6" s="111"/>
      <c r="AU6" s="111"/>
      <c r="AV6" s="111"/>
      <c r="AW6" s="109"/>
      <c r="AX6" s="137">
        <f>COUNTA(D6:AW6)</f>
        <v>26</v>
      </c>
      <c r="AY6" s="109">
        <f>SUM(D6:AW6)</f>
        <v>3941</v>
      </c>
      <c r="AZ6" s="112">
        <f>AY6/AX6</f>
        <v>151.57692307692307</v>
      </c>
      <c r="BA6" s="111">
        <f>MAX(D6:AW6)</f>
        <v>180</v>
      </c>
      <c r="BB6" s="114">
        <f>MIN(D6:AW6)</f>
        <v>113</v>
      </c>
    </row>
    <row r="7" spans="1:54" ht="14.25">
      <c r="A7" s="115">
        <v>5</v>
      </c>
      <c r="B7" s="103" t="s">
        <v>126</v>
      </c>
      <c r="C7" s="120" t="s">
        <v>7</v>
      </c>
      <c r="D7" s="105">
        <v>166</v>
      </c>
      <c r="E7" s="105">
        <v>159</v>
      </c>
      <c r="F7" s="105">
        <v>143</v>
      </c>
      <c r="G7" s="105">
        <v>151</v>
      </c>
      <c r="H7" s="105">
        <v>141</v>
      </c>
      <c r="I7" s="105">
        <v>129</v>
      </c>
      <c r="J7" s="107">
        <v>187</v>
      </c>
      <c r="K7" s="108"/>
      <c r="L7" s="105"/>
      <c r="M7" s="105"/>
      <c r="N7" s="105"/>
      <c r="O7" s="105"/>
      <c r="P7" s="105">
        <v>126</v>
      </c>
      <c r="Q7" s="107">
        <v>128</v>
      </c>
      <c r="R7" s="108"/>
      <c r="S7" s="105"/>
      <c r="T7" s="157"/>
      <c r="U7" s="105"/>
      <c r="V7" s="158">
        <v>124</v>
      </c>
      <c r="W7" s="158"/>
      <c r="X7" s="159">
        <v>155</v>
      </c>
      <c r="Y7" s="160">
        <v>147</v>
      </c>
      <c r="Z7" s="158">
        <v>144</v>
      </c>
      <c r="AA7" s="161">
        <v>145</v>
      </c>
      <c r="AB7" s="109"/>
      <c r="AC7" s="161">
        <v>135</v>
      </c>
      <c r="AD7" s="161">
        <v>144</v>
      </c>
      <c r="AE7" s="162">
        <v>156</v>
      </c>
      <c r="AF7" s="163">
        <v>152</v>
      </c>
      <c r="AG7" s="161">
        <v>153</v>
      </c>
      <c r="AH7" s="161">
        <v>159</v>
      </c>
      <c r="AI7" s="161">
        <v>142</v>
      </c>
      <c r="AJ7" s="161"/>
      <c r="AK7" s="161">
        <v>171</v>
      </c>
      <c r="AL7" s="162">
        <v>161</v>
      </c>
      <c r="AM7" s="163"/>
      <c r="AN7" s="163"/>
      <c r="AO7" s="163"/>
      <c r="AP7" s="163">
        <v>132</v>
      </c>
      <c r="AQ7" s="163">
        <v>141</v>
      </c>
      <c r="AR7" s="161"/>
      <c r="AS7" s="251">
        <v>128</v>
      </c>
      <c r="AT7" s="163"/>
      <c r="AU7" s="163"/>
      <c r="AV7" s="163"/>
      <c r="AW7" s="158"/>
      <c r="AX7" s="137">
        <f>COUNTA(D7:AW7)</f>
        <v>26</v>
      </c>
      <c r="AY7" s="109">
        <f>SUM(D7:AW7)</f>
        <v>3819</v>
      </c>
      <c r="AZ7" s="112">
        <f>AY7/AX7</f>
        <v>146.88461538461539</v>
      </c>
      <c r="BA7" s="111">
        <f>MAX(D7:AW7)</f>
        <v>187</v>
      </c>
      <c r="BB7" s="114">
        <f>MIN(D7:AW7)</f>
        <v>124</v>
      </c>
    </row>
    <row r="8" spans="1:54" ht="14.25">
      <c r="A8" s="115">
        <v>6</v>
      </c>
      <c r="B8" s="103" t="s">
        <v>122</v>
      </c>
      <c r="C8" s="127" t="s">
        <v>7</v>
      </c>
      <c r="D8" s="105">
        <v>164</v>
      </c>
      <c r="E8" s="105">
        <v>122</v>
      </c>
      <c r="F8" s="105">
        <v>149</v>
      </c>
      <c r="G8" s="105">
        <v>156</v>
      </c>
      <c r="H8" s="106"/>
      <c r="I8" s="105"/>
      <c r="J8" s="107">
        <v>212</v>
      </c>
      <c r="K8" s="108">
        <v>137</v>
      </c>
      <c r="L8" s="105">
        <v>166</v>
      </c>
      <c r="M8" s="105">
        <v>161</v>
      </c>
      <c r="N8" s="105">
        <v>138</v>
      </c>
      <c r="O8" s="105">
        <v>111</v>
      </c>
      <c r="P8" s="105"/>
      <c r="Q8" s="107"/>
      <c r="R8" s="108">
        <v>118</v>
      </c>
      <c r="S8" s="105">
        <v>150</v>
      </c>
      <c r="T8" s="105">
        <v>129</v>
      </c>
      <c r="U8" s="105">
        <v>144</v>
      </c>
      <c r="V8" s="109"/>
      <c r="W8" s="109"/>
      <c r="X8" s="110"/>
      <c r="Y8" s="111">
        <v>126</v>
      </c>
      <c r="Z8" s="109">
        <v>121</v>
      </c>
      <c r="AA8" s="109"/>
      <c r="AB8" s="109">
        <v>136</v>
      </c>
      <c r="AC8" s="109">
        <v>159</v>
      </c>
      <c r="AD8" s="109">
        <v>143</v>
      </c>
      <c r="AE8" s="110">
        <v>120</v>
      </c>
      <c r="AF8" s="111">
        <v>169</v>
      </c>
      <c r="AG8" s="109">
        <v>177</v>
      </c>
      <c r="AH8" s="109">
        <v>138</v>
      </c>
      <c r="AI8" s="109">
        <v>155</v>
      </c>
      <c r="AJ8" s="109">
        <v>170</v>
      </c>
      <c r="AK8" s="109">
        <v>125</v>
      </c>
      <c r="AL8" s="110">
        <v>123</v>
      </c>
      <c r="AM8" s="111">
        <v>184</v>
      </c>
      <c r="AN8" s="111">
        <v>134</v>
      </c>
      <c r="AO8" s="111">
        <v>155</v>
      </c>
      <c r="AP8" s="111">
        <v>139</v>
      </c>
      <c r="AQ8" s="111">
        <v>138</v>
      </c>
      <c r="AR8" s="109">
        <v>127</v>
      </c>
      <c r="AS8" s="250"/>
      <c r="AT8" s="111"/>
      <c r="AU8" s="111"/>
      <c r="AV8" s="111"/>
      <c r="AW8" s="109"/>
      <c r="AX8" s="137">
        <f>COUNTA(D8:AW8)</f>
        <v>33</v>
      </c>
      <c r="AY8" s="109">
        <f>SUM(D8:AW8)</f>
        <v>4796</v>
      </c>
      <c r="AZ8" s="112">
        <f>AY8/AX8</f>
        <v>145.33333333333334</v>
      </c>
      <c r="BA8" s="113">
        <f>MAX(D8:AW8)</f>
        <v>212</v>
      </c>
      <c r="BB8" s="114">
        <f>MIN(D8:AW8)</f>
        <v>111</v>
      </c>
    </row>
    <row r="9" spans="1:54" ht="14.25">
      <c r="A9" s="115">
        <v>7</v>
      </c>
      <c r="B9" s="119" t="s">
        <v>125</v>
      </c>
      <c r="C9" s="120" t="s">
        <v>11</v>
      </c>
      <c r="D9" s="121">
        <v>144</v>
      </c>
      <c r="E9" s="121">
        <v>158</v>
      </c>
      <c r="F9" s="121">
        <v>115</v>
      </c>
      <c r="G9" s="121">
        <v>129</v>
      </c>
      <c r="H9" s="121">
        <v>178</v>
      </c>
      <c r="I9" s="121">
        <v>151</v>
      </c>
      <c r="J9" s="122">
        <v>156</v>
      </c>
      <c r="K9" s="123">
        <v>149</v>
      </c>
      <c r="L9" s="121">
        <v>143</v>
      </c>
      <c r="M9" s="121">
        <v>157</v>
      </c>
      <c r="N9" s="121">
        <v>109</v>
      </c>
      <c r="O9" s="121">
        <v>146</v>
      </c>
      <c r="P9" s="121">
        <v>162</v>
      </c>
      <c r="Q9" s="122">
        <v>135</v>
      </c>
      <c r="R9" s="123">
        <v>90</v>
      </c>
      <c r="S9" s="121">
        <v>133</v>
      </c>
      <c r="T9" s="121">
        <v>108</v>
      </c>
      <c r="U9" s="121">
        <v>151</v>
      </c>
      <c r="V9" s="124">
        <v>156</v>
      </c>
      <c r="W9" s="124">
        <v>127</v>
      </c>
      <c r="X9" s="125">
        <v>122</v>
      </c>
      <c r="Y9" s="126">
        <v>143</v>
      </c>
      <c r="Z9" s="124"/>
      <c r="AA9" s="124">
        <v>170</v>
      </c>
      <c r="AB9" s="131">
        <v>137</v>
      </c>
      <c r="AC9" s="124">
        <v>176</v>
      </c>
      <c r="AD9" s="124">
        <v>155</v>
      </c>
      <c r="AE9" s="125">
        <v>132</v>
      </c>
      <c r="AF9" s="126">
        <v>155</v>
      </c>
      <c r="AG9" s="124">
        <v>134</v>
      </c>
      <c r="AH9" s="124">
        <v>178</v>
      </c>
      <c r="AI9" s="124">
        <v>131</v>
      </c>
      <c r="AJ9" s="124">
        <v>137</v>
      </c>
      <c r="AK9" s="124">
        <v>155</v>
      </c>
      <c r="AL9" s="125">
        <v>174</v>
      </c>
      <c r="AM9" s="126">
        <v>126</v>
      </c>
      <c r="AN9" s="126">
        <v>142</v>
      </c>
      <c r="AO9" s="126">
        <v>103</v>
      </c>
      <c r="AP9" s="126">
        <v>155</v>
      </c>
      <c r="AQ9" s="126">
        <v>127</v>
      </c>
      <c r="AR9" s="124">
        <v>143</v>
      </c>
      <c r="AS9" s="252">
        <v>131</v>
      </c>
      <c r="AT9" s="126"/>
      <c r="AU9" s="126"/>
      <c r="AV9" s="126"/>
      <c r="AW9" s="124"/>
      <c r="AX9" s="133">
        <f>COUNTA(D9:AW9)</f>
        <v>41</v>
      </c>
      <c r="AY9" s="124">
        <f>SUM(D9:AW9)</f>
        <v>5823</v>
      </c>
      <c r="AZ9" s="129">
        <f>AY9/AX9</f>
        <v>142.02439024390245</v>
      </c>
      <c r="BA9" s="126">
        <f>MAX(D9:AW9)</f>
        <v>178</v>
      </c>
      <c r="BB9" s="130">
        <f>MIN(D9:AW9)</f>
        <v>90</v>
      </c>
    </row>
    <row r="10" spans="1:54" ht="14.25">
      <c r="A10" s="115">
        <v>8</v>
      </c>
      <c r="B10" s="134" t="s">
        <v>130</v>
      </c>
      <c r="C10" s="120" t="s">
        <v>16</v>
      </c>
      <c r="D10" s="121">
        <v>152</v>
      </c>
      <c r="E10" s="121">
        <v>167</v>
      </c>
      <c r="F10" s="121">
        <v>146</v>
      </c>
      <c r="G10" s="121">
        <v>156</v>
      </c>
      <c r="H10" s="121">
        <v>164</v>
      </c>
      <c r="I10" s="121">
        <v>178</v>
      </c>
      <c r="J10" s="122">
        <v>135</v>
      </c>
      <c r="K10" s="123">
        <v>141</v>
      </c>
      <c r="L10" s="121">
        <v>110</v>
      </c>
      <c r="M10" s="121">
        <v>120</v>
      </c>
      <c r="N10" s="121">
        <v>132</v>
      </c>
      <c r="O10" s="121">
        <v>137</v>
      </c>
      <c r="P10" s="121">
        <v>142</v>
      </c>
      <c r="Q10" s="122">
        <v>151</v>
      </c>
      <c r="R10" s="123">
        <v>155</v>
      </c>
      <c r="S10" s="121">
        <v>152</v>
      </c>
      <c r="T10" s="121">
        <v>157</v>
      </c>
      <c r="U10" s="121">
        <v>161</v>
      </c>
      <c r="V10" s="124">
        <v>135</v>
      </c>
      <c r="W10" s="124">
        <v>117</v>
      </c>
      <c r="X10" s="125">
        <v>140</v>
      </c>
      <c r="Y10" s="126">
        <v>156</v>
      </c>
      <c r="Z10" s="124">
        <v>153</v>
      </c>
      <c r="AA10" s="124">
        <v>150</v>
      </c>
      <c r="AB10" s="124">
        <v>108</v>
      </c>
      <c r="AC10" s="124">
        <v>135</v>
      </c>
      <c r="AD10" s="124">
        <v>100</v>
      </c>
      <c r="AE10" s="125">
        <v>83</v>
      </c>
      <c r="AF10" s="126">
        <v>154</v>
      </c>
      <c r="AG10" s="124">
        <v>115</v>
      </c>
      <c r="AH10" s="124">
        <v>133</v>
      </c>
      <c r="AI10" s="124">
        <v>115</v>
      </c>
      <c r="AJ10" s="124">
        <v>172</v>
      </c>
      <c r="AK10" s="124">
        <v>124</v>
      </c>
      <c r="AL10" s="125">
        <v>138</v>
      </c>
      <c r="AM10" s="126">
        <v>150</v>
      </c>
      <c r="AN10" s="126">
        <v>124</v>
      </c>
      <c r="AO10" s="126">
        <v>124</v>
      </c>
      <c r="AP10" s="126">
        <v>105</v>
      </c>
      <c r="AQ10" s="126">
        <v>126</v>
      </c>
      <c r="AR10" s="124">
        <v>154</v>
      </c>
      <c r="AS10" s="252">
        <v>171</v>
      </c>
      <c r="AT10" s="126"/>
      <c r="AU10" s="126"/>
      <c r="AV10" s="126"/>
      <c r="AW10" s="124"/>
      <c r="AX10" s="133">
        <f>COUNTA(D10:AW10)</f>
        <v>42</v>
      </c>
      <c r="AY10" s="124">
        <f>SUM(D10:AW10)</f>
        <v>5838</v>
      </c>
      <c r="AZ10" s="129">
        <f>AY10/AX10</f>
        <v>139</v>
      </c>
      <c r="BA10" s="126">
        <f>MAX(D10:AW10)</f>
        <v>178</v>
      </c>
      <c r="BB10" s="130">
        <f>MIN(D10:AW10)</f>
        <v>83</v>
      </c>
    </row>
    <row r="11" spans="1:54" ht="14.25">
      <c r="A11" s="115">
        <v>9</v>
      </c>
      <c r="B11" s="119" t="s">
        <v>131</v>
      </c>
      <c r="C11" s="120" t="s">
        <v>16</v>
      </c>
      <c r="D11" s="121"/>
      <c r="E11" s="121"/>
      <c r="F11" s="121"/>
      <c r="G11" s="121"/>
      <c r="H11" s="121"/>
      <c r="I11" s="121"/>
      <c r="J11" s="122"/>
      <c r="K11" s="123"/>
      <c r="L11" s="121"/>
      <c r="M11" s="121"/>
      <c r="N11" s="121"/>
      <c r="O11" s="121"/>
      <c r="P11" s="121"/>
      <c r="Q11" s="122"/>
      <c r="R11" s="123"/>
      <c r="S11" s="121"/>
      <c r="T11" s="121"/>
      <c r="U11" s="121"/>
      <c r="V11" s="124"/>
      <c r="W11" s="124"/>
      <c r="X11" s="125"/>
      <c r="Y11" s="126"/>
      <c r="Z11" s="124"/>
      <c r="AA11" s="124"/>
      <c r="AB11" s="124"/>
      <c r="AC11" s="124"/>
      <c r="AD11" s="124"/>
      <c r="AE11" s="125">
        <v>139</v>
      </c>
      <c r="AF11" s="126"/>
      <c r="AG11" s="124"/>
      <c r="AH11" s="124"/>
      <c r="AI11" s="124"/>
      <c r="AJ11" s="124"/>
      <c r="AK11" s="124"/>
      <c r="AL11" s="125"/>
      <c r="AM11" s="126"/>
      <c r="AN11" s="126"/>
      <c r="AO11" s="126"/>
      <c r="AP11" s="126"/>
      <c r="AQ11" s="126"/>
      <c r="AR11" s="124"/>
      <c r="AS11" s="252"/>
      <c r="AT11" s="126"/>
      <c r="AU11" s="126"/>
      <c r="AV11" s="126"/>
      <c r="AW11" s="124"/>
      <c r="AX11" s="208">
        <f>COUNTA(D11:AW11)</f>
        <v>1</v>
      </c>
      <c r="AY11" s="124">
        <f>SUM(D11:AW11)</f>
        <v>139</v>
      </c>
      <c r="AZ11" s="129">
        <f>AY11/AX11</f>
        <v>139</v>
      </c>
      <c r="BA11" s="126">
        <f>MAX(D11:AW11)</f>
        <v>139</v>
      </c>
      <c r="BB11" s="130">
        <f>MIN(D11:AW11)</f>
        <v>139</v>
      </c>
    </row>
    <row r="12" spans="1:54" ht="14.25">
      <c r="A12" s="115">
        <v>10</v>
      </c>
      <c r="B12" s="119" t="s">
        <v>128</v>
      </c>
      <c r="C12" s="120" t="s">
        <v>20</v>
      </c>
      <c r="D12" s="121">
        <v>143</v>
      </c>
      <c r="E12" s="121">
        <v>167</v>
      </c>
      <c r="F12" s="121">
        <v>194</v>
      </c>
      <c r="G12" s="121">
        <v>128</v>
      </c>
      <c r="H12" s="121">
        <v>109</v>
      </c>
      <c r="I12" s="121">
        <v>133</v>
      </c>
      <c r="J12" s="122">
        <v>134</v>
      </c>
      <c r="K12" s="123">
        <v>108</v>
      </c>
      <c r="L12" s="121">
        <v>140</v>
      </c>
      <c r="M12" s="121">
        <v>153</v>
      </c>
      <c r="N12" s="121">
        <v>134</v>
      </c>
      <c r="O12" s="121">
        <v>168</v>
      </c>
      <c r="P12" s="121">
        <v>107</v>
      </c>
      <c r="Q12" s="122">
        <v>157</v>
      </c>
      <c r="R12" s="123">
        <v>136</v>
      </c>
      <c r="S12" s="121">
        <v>126</v>
      </c>
      <c r="T12" s="121">
        <v>172</v>
      </c>
      <c r="U12" s="121">
        <v>130</v>
      </c>
      <c r="V12" s="124">
        <v>150</v>
      </c>
      <c r="W12" s="124">
        <v>132</v>
      </c>
      <c r="X12" s="125">
        <v>139</v>
      </c>
      <c r="Y12" s="126">
        <v>148</v>
      </c>
      <c r="Z12" s="124">
        <v>134</v>
      </c>
      <c r="AA12" s="124">
        <v>141</v>
      </c>
      <c r="AB12" s="124"/>
      <c r="AC12" s="124">
        <v>123</v>
      </c>
      <c r="AD12" s="124">
        <v>110</v>
      </c>
      <c r="AE12" s="125">
        <v>158</v>
      </c>
      <c r="AF12" s="126">
        <v>153</v>
      </c>
      <c r="AG12" s="124">
        <v>139</v>
      </c>
      <c r="AH12" s="124">
        <v>134</v>
      </c>
      <c r="AI12" s="124">
        <v>133</v>
      </c>
      <c r="AJ12" s="124">
        <v>146</v>
      </c>
      <c r="AK12" s="124">
        <v>148</v>
      </c>
      <c r="AL12" s="125">
        <v>154</v>
      </c>
      <c r="AM12" s="126">
        <v>144</v>
      </c>
      <c r="AN12" s="126">
        <v>142</v>
      </c>
      <c r="AO12" s="126">
        <v>116</v>
      </c>
      <c r="AP12" s="126">
        <v>125</v>
      </c>
      <c r="AQ12" s="126">
        <v>107</v>
      </c>
      <c r="AR12" s="124">
        <v>123</v>
      </c>
      <c r="AS12" s="252">
        <v>118</v>
      </c>
      <c r="AT12" s="126"/>
      <c r="AU12" s="126"/>
      <c r="AV12" s="126"/>
      <c r="AW12" s="124"/>
      <c r="AX12" s="133">
        <f>COUNTA(D12:AW12)</f>
        <v>41</v>
      </c>
      <c r="AY12" s="124">
        <f>SUM(D12:AW12)</f>
        <v>5656</v>
      </c>
      <c r="AZ12" s="129">
        <f>AY12/AX12</f>
        <v>137.95121951219511</v>
      </c>
      <c r="BA12" s="126">
        <f>MAX(D12:AW12)</f>
        <v>194</v>
      </c>
      <c r="BB12" s="130">
        <f>MIN(D12:AW12)</f>
        <v>107</v>
      </c>
    </row>
    <row r="13" spans="1:54" ht="14.25">
      <c r="A13" s="115">
        <v>11</v>
      </c>
      <c r="B13" s="119" t="s">
        <v>132</v>
      </c>
      <c r="C13" s="120" t="s">
        <v>19</v>
      </c>
      <c r="D13" s="121">
        <v>163</v>
      </c>
      <c r="E13" s="121">
        <v>149</v>
      </c>
      <c r="F13" s="121">
        <v>118</v>
      </c>
      <c r="G13" s="121">
        <v>168</v>
      </c>
      <c r="H13" s="121">
        <v>116</v>
      </c>
      <c r="I13" s="121">
        <v>111</v>
      </c>
      <c r="J13" s="122">
        <v>143</v>
      </c>
      <c r="K13" s="123"/>
      <c r="L13" s="121">
        <v>105</v>
      </c>
      <c r="M13" s="121"/>
      <c r="N13" s="121">
        <v>154</v>
      </c>
      <c r="O13" s="121"/>
      <c r="P13" s="121">
        <v>141</v>
      </c>
      <c r="Q13" s="122"/>
      <c r="R13" s="123"/>
      <c r="S13" s="121">
        <v>136</v>
      </c>
      <c r="T13" s="121">
        <v>135</v>
      </c>
      <c r="U13" s="121">
        <v>171</v>
      </c>
      <c r="V13" s="124">
        <v>120</v>
      </c>
      <c r="W13" s="124">
        <v>145</v>
      </c>
      <c r="X13" s="125">
        <v>131</v>
      </c>
      <c r="Y13" s="126">
        <v>168</v>
      </c>
      <c r="Z13" s="124">
        <v>132</v>
      </c>
      <c r="AA13" s="124">
        <v>136</v>
      </c>
      <c r="AB13" s="124">
        <v>111</v>
      </c>
      <c r="AC13" s="124">
        <v>132</v>
      </c>
      <c r="AD13" s="124">
        <v>126</v>
      </c>
      <c r="AE13" s="125">
        <v>131</v>
      </c>
      <c r="AF13" s="126"/>
      <c r="AG13" s="124">
        <v>167</v>
      </c>
      <c r="AH13" s="124">
        <v>110</v>
      </c>
      <c r="AI13" s="124"/>
      <c r="AJ13" s="124"/>
      <c r="AK13" s="124">
        <v>122</v>
      </c>
      <c r="AL13" s="125">
        <v>152</v>
      </c>
      <c r="AM13" s="126">
        <v>156</v>
      </c>
      <c r="AN13" s="126">
        <v>139</v>
      </c>
      <c r="AO13" s="126">
        <v>133</v>
      </c>
      <c r="AP13" s="126"/>
      <c r="AQ13" s="126"/>
      <c r="AR13" s="124">
        <v>136</v>
      </c>
      <c r="AS13" s="252">
        <v>137</v>
      </c>
      <c r="AT13" s="126"/>
      <c r="AU13" s="126"/>
      <c r="AV13" s="126"/>
      <c r="AW13" s="124"/>
      <c r="AX13" s="133">
        <f>COUNTA(D13:AW13)</f>
        <v>32</v>
      </c>
      <c r="AY13" s="124">
        <f>SUM(D13:AW13)</f>
        <v>4394</v>
      </c>
      <c r="AZ13" s="129">
        <f>AY13/AX13</f>
        <v>137.3125</v>
      </c>
      <c r="BA13" s="126">
        <f>MAX(D13:AW13)</f>
        <v>171</v>
      </c>
      <c r="BB13" s="130">
        <f>MIN(D13:AW13)</f>
        <v>105</v>
      </c>
    </row>
    <row r="14" spans="1:54" ht="14.25">
      <c r="A14" s="115">
        <v>12</v>
      </c>
      <c r="B14" s="119" t="s">
        <v>133</v>
      </c>
      <c r="C14" s="120" t="s">
        <v>20</v>
      </c>
      <c r="D14" s="121">
        <v>113</v>
      </c>
      <c r="E14" s="121">
        <v>135</v>
      </c>
      <c r="F14" s="121">
        <v>141</v>
      </c>
      <c r="G14" s="121">
        <v>137</v>
      </c>
      <c r="H14" s="121"/>
      <c r="I14" s="121"/>
      <c r="J14" s="122"/>
      <c r="K14" s="123">
        <v>108</v>
      </c>
      <c r="L14" s="121">
        <v>164</v>
      </c>
      <c r="M14" s="121">
        <v>136</v>
      </c>
      <c r="N14" s="121">
        <v>120</v>
      </c>
      <c r="O14" s="121"/>
      <c r="P14" s="121"/>
      <c r="Q14" s="122"/>
      <c r="R14" s="123">
        <v>126</v>
      </c>
      <c r="S14" s="121">
        <v>131</v>
      </c>
      <c r="T14" s="121">
        <v>148</v>
      </c>
      <c r="U14" s="121">
        <v>117</v>
      </c>
      <c r="V14" s="124">
        <v>142</v>
      </c>
      <c r="W14" s="124">
        <v>156</v>
      </c>
      <c r="X14" s="125">
        <v>139</v>
      </c>
      <c r="Y14" s="126"/>
      <c r="Z14" s="124">
        <v>126</v>
      </c>
      <c r="AA14" s="124">
        <v>162</v>
      </c>
      <c r="AB14" s="124">
        <v>118</v>
      </c>
      <c r="AC14" s="124">
        <v>127</v>
      </c>
      <c r="AD14" s="124">
        <v>155</v>
      </c>
      <c r="AE14" s="125">
        <v>130</v>
      </c>
      <c r="AF14" s="126"/>
      <c r="AG14" s="124"/>
      <c r="AH14" s="124"/>
      <c r="AI14" s="124">
        <v>120</v>
      </c>
      <c r="AJ14" s="124">
        <v>119</v>
      </c>
      <c r="AK14" s="124">
        <v>128</v>
      </c>
      <c r="AL14" s="125">
        <v>110</v>
      </c>
      <c r="AM14" s="126">
        <v>119</v>
      </c>
      <c r="AN14" s="126">
        <v>146</v>
      </c>
      <c r="AO14" s="126">
        <v>141</v>
      </c>
      <c r="AP14" s="126">
        <v>161</v>
      </c>
      <c r="AQ14" s="126">
        <v>127</v>
      </c>
      <c r="AR14" s="124">
        <v>126</v>
      </c>
      <c r="AS14" s="252">
        <v>161</v>
      </c>
      <c r="AT14" s="126"/>
      <c r="AU14" s="126"/>
      <c r="AV14" s="126"/>
      <c r="AW14" s="124"/>
      <c r="AX14" s="133">
        <f>COUNTA(D14:AW14)</f>
        <v>32</v>
      </c>
      <c r="AY14" s="124">
        <f>SUM(D14:AW14)</f>
        <v>4289</v>
      </c>
      <c r="AZ14" s="129">
        <f>AY14/AX14</f>
        <v>134.03125</v>
      </c>
      <c r="BA14" s="126">
        <f>MAX(D14:AW14)</f>
        <v>164</v>
      </c>
      <c r="BB14" s="130">
        <f>MIN(D14:AW14)</f>
        <v>108</v>
      </c>
    </row>
    <row r="15" spans="1:54" ht="13.5" customHeight="1">
      <c r="A15" s="115">
        <v>13</v>
      </c>
      <c r="B15" s="119" t="s">
        <v>136</v>
      </c>
      <c r="C15" s="120" t="s">
        <v>19</v>
      </c>
      <c r="D15" s="121">
        <v>87</v>
      </c>
      <c r="E15" s="121">
        <v>169</v>
      </c>
      <c r="F15" s="121"/>
      <c r="G15" s="121">
        <v>143</v>
      </c>
      <c r="H15" s="121"/>
      <c r="I15" s="121">
        <v>138</v>
      </c>
      <c r="J15" s="122"/>
      <c r="K15" s="123">
        <v>132</v>
      </c>
      <c r="L15" s="121"/>
      <c r="M15" s="121">
        <v>142</v>
      </c>
      <c r="N15" s="121"/>
      <c r="O15" s="121">
        <v>159</v>
      </c>
      <c r="P15" s="121">
        <v>134</v>
      </c>
      <c r="Q15" s="122">
        <v>108</v>
      </c>
      <c r="R15" s="123">
        <v>155</v>
      </c>
      <c r="S15" s="121">
        <v>130</v>
      </c>
      <c r="T15" s="121">
        <v>134</v>
      </c>
      <c r="U15" s="121"/>
      <c r="V15" s="124">
        <v>88</v>
      </c>
      <c r="W15" s="124">
        <v>118</v>
      </c>
      <c r="X15" s="125">
        <v>142</v>
      </c>
      <c r="Y15" s="126">
        <v>108</v>
      </c>
      <c r="Z15" s="124">
        <v>137</v>
      </c>
      <c r="AA15" s="124">
        <v>125</v>
      </c>
      <c r="AB15" s="124"/>
      <c r="AC15" s="124">
        <v>97</v>
      </c>
      <c r="AD15" s="124"/>
      <c r="AE15" s="125">
        <v>87</v>
      </c>
      <c r="AF15" s="126">
        <v>148</v>
      </c>
      <c r="AG15" s="124">
        <v>170</v>
      </c>
      <c r="AH15" s="124"/>
      <c r="AI15" s="124">
        <v>156</v>
      </c>
      <c r="AJ15" s="124">
        <v>159</v>
      </c>
      <c r="AK15" s="124">
        <v>164</v>
      </c>
      <c r="AL15" s="125">
        <v>170</v>
      </c>
      <c r="AM15" s="126">
        <v>155</v>
      </c>
      <c r="AN15" s="126">
        <v>142</v>
      </c>
      <c r="AO15" s="126">
        <v>87</v>
      </c>
      <c r="AP15" s="126"/>
      <c r="AQ15" s="126"/>
      <c r="AR15" s="124"/>
      <c r="AS15" s="252"/>
      <c r="AT15" s="126"/>
      <c r="AU15" s="126"/>
      <c r="AV15" s="126"/>
      <c r="AW15" s="124"/>
      <c r="AX15" s="133">
        <f>COUNTA(D15:AW15)</f>
        <v>29</v>
      </c>
      <c r="AY15" s="124">
        <f>SUM(D15:AW15)</f>
        <v>3884</v>
      </c>
      <c r="AZ15" s="129">
        <f>AY15/AX15</f>
        <v>133.93103448275863</v>
      </c>
      <c r="BA15" s="126">
        <f>MAX(D15:AW15)</f>
        <v>170</v>
      </c>
      <c r="BB15" s="130">
        <f>MIN(D15:AW15)</f>
        <v>87</v>
      </c>
    </row>
    <row r="16" spans="1:54" ht="14.25">
      <c r="A16" s="115">
        <v>14</v>
      </c>
      <c r="B16" s="119" t="s">
        <v>127</v>
      </c>
      <c r="C16" s="120" t="s">
        <v>7</v>
      </c>
      <c r="D16" s="121">
        <v>149</v>
      </c>
      <c r="E16" s="121">
        <v>135</v>
      </c>
      <c r="F16" s="121">
        <v>130</v>
      </c>
      <c r="G16" s="121">
        <v>168</v>
      </c>
      <c r="H16" s="121">
        <v>131</v>
      </c>
      <c r="I16" s="121">
        <v>103</v>
      </c>
      <c r="J16" s="122"/>
      <c r="K16" s="123">
        <v>125</v>
      </c>
      <c r="L16" s="121">
        <v>104</v>
      </c>
      <c r="M16" s="121">
        <v>134</v>
      </c>
      <c r="N16" s="121">
        <v>134</v>
      </c>
      <c r="O16" s="121">
        <v>114</v>
      </c>
      <c r="P16" s="121">
        <v>151</v>
      </c>
      <c r="Q16" s="122">
        <v>143</v>
      </c>
      <c r="R16" s="123">
        <v>156</v>
      </c>
      <c r="S16" s="121">
        <v>147</v>
      </c>
      <c r="T16" s="121">
        <v>169</v>
      </c>
      <c r="U16" s="121">
        <v>137</v>
      </c>
      <c r="V16" s="124">
        <v>131</v>
      </c>
      <c r="W16" s="124">
        <v>129</v>
      </c>
      <c r="X16" s="125"/>
      <c r="Y16" s="126"/>
      <c r="Z16" s="124"/>
      <c r="AA16" s="124">
        <v>102</v>
      </c>
      <c r="AB16" s="124">
        <v>127</v>
      </c>
      <c r="AC16" s="124"/>
      <c r="AD16" s="124"/>
      <c r="AE16" s="125"/>
      <c r="AF16" s="126"/>
      <c r="AG16" s="124"/>
      <c r="AH16" s="124"/>
      <c r="AI16" s="124"/>
      <c r="AJ16" s="124">
        <v>125</v>
      </c>
      <c r="AK16" s="124"/>
      <c r="AL16" s="125"/>
      <c r="AM16" s="126">
        <v>134</v>
      </c>
      <c r="AN16" s="126">
        <v>136</v>
      </c>
      <c r="AO16" s="126">
        <v>107</v>
      </c>
      <c r="AP16" s="126">
        <v>152</v>
      </c>
      <c r="AQ16" s="126"/>
      <c r="AR16" s="124">
        <v>147</v>
      </c>
      <c r="AS16" s="252">
        <v>123</v>
      </c>
      <c r="AT16" s="126"/>
      <c r="AU16" s="126"/>
      <c r="AV16" s="126"/>
      <c r="AW16" s="124"/>
      <c r="AX16" s="133">
        <f>COUNTA(D16:AW16)</f>
        <v>28</v>
      </c>
      <c r="AY16" s="124">
        <f>SUM(D16:AW16)</f>
        <v>3743</v>
      </c>
      <c r="AZ16" s="129">
        <f>AY16/AX16</f>
        <v>133.67857142857142</v>
      </c>
      <c r="BA16" s="126">
        <f>MAX(D16:AW16)</f>
        <v>169</v>
      </c>
      <c r="BB16" s="130">
        <f>MIN(D16:AW16)</f>
        <v>102</v>
      </c>
    </row>
    <row r="17" spans="1:55" ht="14.25">
      <c r="A17" s="115">
        <v>15</v>
      </c>
      <c r="B17" s="128" t="s">
        <v>135</v>
      </c>
      <c r="C17" s="120" t="s">
        <v>16</v>
      </c>
      <c r="D17" s="121">
        <v>120</v>
      </c>
      <c r="E17" s="121">
        <v>124</v>
      </c>
      <c r="F17" s="121">
        <v>124</v>
      </c>
      <c r="G17" s="121">
        <v>127</v>
      </c>
      <c r="H17" s="121">
        <v>132</v>
      </c>
      <c r="I17" s="121">
        <v>136</v>
      </c>
      <c r="J17" s="122">
        <v>142</v>
      </c>
      <c r="K17" s="123">
        <v>115</v>
      </c>
      <c r="L17" s="121">
        <v>141</v>
      </c>
      <c r="M17" s="121">
        <v>145</v>
      </c>
      <c r="N17" s="121">
        <v>124</v>
      </c>
      <c r="O17" s="121">
        <v>144</v>
      </c>
      <c r="P17" s="121">
        <v>134</v>
      </c>
      <c r="Q17" s="122">
        <v>109</v>
      </c>
      <c r="R17" s="123">
        <v>122</v>
      </c>
      <c r="S17" s="121">
        <v>145</v>
      </c>
      <c r="T17" s="121">
        <v>101</v>
      </c>
      <c r="U17" s="121">
        <v>155</v>
      </c>
      <c r="V17" s="124">
        <v>156</v>
      </c>
      <c r="W17" s="124">
        <v>143</v>
      </c>
      <c r="X17" s="125">
        <v>136</v>
      </c>
      <c r="Y17" s="126">
        <v>177</v>
      </c>
      <c r="Z17" s="124">
        <v>139</v>
      </c>
      <c r="AA17" s="124">
        <v>92</v>
      </c>
      <c r="AB17" s="124">
        <v>128</v>
      </c>
      <c r="AC17" s="124">
        <v>132</v>
      </c>
      <c r="AD17" s="124">
        <v>160</v>
      </c>
      <c r="AE17" s="125">
        <v>120</v>
      </c>
      <c r="AF17" s="126">
        <v>154</v>
      </c>
      <c r="AG17" s="124">
        <v>149</v>
      </c>
      <c r="AH17" s="124">
        <v>126</v>
      </c>
      <c r="AI17" s="124">
        <v>120</v>
      </c>
      <c r="AJ17" s="124">
        <v>112</v>
      </c>
      <c r="AK17" s="124">
        <v>134</v>
      </c>
      <c r="AL17" s="125">
        <v>137</v>
      </c>
      <c r="AM17" s="126">
        <v>133</v>
      </c>
      <c r="AN17" s="126">
        <v>136</v>
      </c>
      <c r="AO17" s="126">
        <v>183</v>
      </c>
      <c r="AP17" s="126">
        <v>122</v>
      </c>
      <c r="AQ17" s="126">
        <v>151</v>
      </c>
      <c r="AR17" s="124">
        <v>106</v>
      </c>
      <c r="AS17" s="252">
        <v>113</v>
      </c>
      <c r="AT17" s="126"/>
      <c r="AU17" s="126"/>
      <c r="AV17" s="126"/>
      <c r="AW17" s="124"/>
      <c r="AX17" s="133">
        <f>COUNTA(D17:AW17)</f>
        <v>42</v>
      </c>
      <c r="AY17" s="124">
        <f>SUM(D17:AW17)</f>
        <v>5599</v>
      </c>
      <c r="AZ17" s="129">
        <f>AY17/AX17</f>
        <v>133.3095238095238</v>
      </c>
      <c r="BA17" s="126">
        <f>MAX(D17:AW17)</f>
        <v>183</v>
      </c>
      <c r="BB17" s="130">
        <f>MIN(D17:AW17)</f>
        <v>92</v>
      </c>
    </row>
    <row r="18" spans="1:55" ht="14.25">
      <c r="A18" s="115">
        <v>16</v>
      </c>
      <c r="B18" s="119" t="s">
        <v>137</v>
      </c>
      <c r="C18" s="120" t="s">
        <v>19</v>
      </c>
      <c r="D18" s="121"/>
      <c r="E18" s="121"/>
      <c r="F18" s="121"/>
      <c r="G18" s="121"/>
      <c r="H18" s="121"/>
      <c r="I18" s="121"/>
      <c r="J18" s="122"/>
      <c r="K18" s="123">
        <v>139</v>
      </c>
      <c r="L18" s="121"/>
      <c r="M18" s="121">
        <v>140</v>
      </c>
      <c r="N18" s="121">
        <v>131</v>
      </c>
      <c r="O18" s="121">
        <v>160</v>
      </c>
      <c r="P18" s="121"/>
      <c r="Q18" s="122"/>
      <c r="R18" s="123"/>
      <c r="S18" s="121"/>
      <c r="T18" s="121"/>
      <c r="U18" s="121"/>
      <c r="V18" s="124"/>
      <c r="W18" s="124"/>
      <c r="X18" s="125"/>
      <c r="Y18" s="126">
        <v>121</v>
      </c>
      <c r="Z18" s="124">
        <v>118</v>
      </c>
      <c r="AA18" s="124">
        <v>112</v>
      </c>
      <c r="AB18" s="131">
        <v>124</v>
      </c>
      <c r="AC18" s="124"/>
      <c r="AD18" s="124">
        <v>132</v>
      </c>
      <c r="AE18" s="125"/>
      <c r="AF18" s="126">
        <v>139</v>
      </c>
      <c r="AG18" s="124"/>
      <c r="AH18" s="124">
        <v>106</v>
      </c>
      <c r="AI18" s="124"/>
      <c r="AJ18" s="124"/>
      <c r="AK18" s="124"/>
      <c r="AL18" s="125"/>
      <c r="AM18" s="126"/>
      <c r="AN18" s="126"/>
      <c r="AO18" s="126"/>
      <c r="AP18" s="126">
        <v>177</v>
      </c>
      <c r="AQ18" s="126">
        <v>149</v>
      </c>
      <c r="AR18" s="124">
        <v>108</v>
      </c>
      <c r="AS18" s="252"/>
      <c r="AT18" s="126"/>
      <c r="AU18" s="126"/>
      <c r="AV18" s="126"/>
      <c r="AW18" s="124"/>
      <c r="AX18" s="208">
        <f>COUNTA(D18:AW18)</f>
        <v>14</v>
      </c>
      <c r="AY18" s="124">
        <f>SUM(D18:AW18)</f>
        <v>1856</v>
      </c>
      <c r="AZ18" s="129">
        <f>AY18/AX18</f>
        <v>132.57142857142858</v>
      </c>
      <c r="BA18" s="126">
        <f>MAX(D18:AW18)</f>
        <v>177</v>
      </c>
      <c r="BB18" s="130">
        <f>MIN(D18:AW18)</f>
        <v>106</v>
      </c>
    </row>
    <row r="19" spans="1:55" ht="14.25">
      <c r="A19" s="115">
        <v>17</v>
      </c>
      <c r="B19" s="119" t="s">
        <v>335</v>
      </c>
      <c r="C19" s="120" t="s">
        <v>7</v>
      </c>
      <c r="D19" s="121"/>
      <c r="E19" s="121"/>
      <c r="F19" s="121"/>
      <c r="G19" s="121"/>
      <c r="H19" s="121"/>
      <c r="I19" s="121"/>
      <c r="J19" s="122"/>
      <c r="K19" s="123"/>
      <c r="L19" s="121"/>
      <c r="M19" s="121"/>
      <c r="N19" s="121"/>
      <c r="O19" s="121"/>
      <c r="P19" s="121"/>
      <c r="Q19" s="122"/>
      <c r="R19" s="123"/>
      <c r="S19" s="121"/>
      <c r="T19" s="121"/>
      <c r="U19" s="121"/>
      <c r="V19" s="124"/>
      <c r="W19" s="124"/>
      <c r="X19" s="125"/>
      <c r="Y19" s="126"/>
      <c r="Z19" s="124"/>
      <c r="AA19" s="124"/>
      <c r="AB19" s="124"/>
      <c r="AC19" s="124"/>
      <c r="AD19" s="124"/>
      <c r="AE19" s="125"/>
      <c r="AF19" s="126"/>
      <c r="AG19" s="124"/>
      <c r="AH19" s="124"/>
      <c r="AI19" s="124"/>
      <c r="AJ19" s="124">
        <v>141</v>
      </c>
      <c r="AK19" s="124">
        <v>124</v>
      </c>
      <c r="AL19" s="125"/>
      <c r="AM19" s="126"/>
      <c r="AN19" s="126"/>
      <c r="AO19" s="126"/>
      <c r="AP19" s="126"/>
      <c r="AQ19" s="126"/>
      <c r="AR19" s="124"/>
      <c r="AS19" s="252"/>
      <c r="AT19" s="126"/>
      <c r="AU19" s="126"/>
      <c r="AV19" s="126"/>
      <c r="AW19" s="124"/>
      <c r="AX19" s="208">
        <f>COUNTA(D19:AW19)</f>
        <v>2</v>
      </c>
      <c r="AY19" s="124">
        <f>SUM(D19:AW19)</f>
        <v>265</v>
      </c>
      <c r="AZ19" s="129">
        <f>AY19/AX19</f>
        <v>132.5</v>
      </c>
      <c r="BA19" s="126">
        <f>MAX(D19:AW19)</f>
        <v>141</v>
      </c>
      <c r="BB19" s="130">
        <f>MIN(D19:AW19)</f>
        <v>124</v>
      </c>
    </row>
    <row r="20" spans="1:55" ht="14.25">
      <c r="A20" s="115">
        <v>18</v>
      </c>
      <c r="B20" s="103" t="s">
        <v>303</v>
      </c>
      <c r="C20" s="104" t="s">
        <v>11</v>
      </c>
      <c r="D20" s="105"/>
      <c r="E20" s="105"/>
      <c r="F20" s="105"/>
      <c r="G20" s="105"/>
      <c r="H20" s="105"/>
      <c r="I20" s="105"/>
      <c r="J20" s="107"/>
      <c r="K20" s="108"/>
      <c r="L20" s="105"/>
      <c r="M20" s="105"/>
      <c r="N20" s="105"/>
      <c r="O20" s="105"/>
      <c r="P20" s="105"/>
      <c r="Q20" s="107"/>
      <c r="R20" s="108"/>
      <c r="S20" s="105"/>
      <c r="T20" s="105"/>
      <c r="U20" s="105"/>
      <c r="V20" s="109"/>
      <c r="W20" s="109"/>
      <c r="X20" s="110"/>
      <c r="Y20" s="111"/>
      <c r="Z20" s="109">
        <v>130</v>
      </c>
      <c r="AA20" s="109"/>
      <c r="AB20" s="109">
        <v>117</v>
      </c>
      <c r="AC20" s="109">
        <v>149</v>
      </c>
      <c r="AD20" s="109"/>
      <c r="AE20" s="110"/>
      <c r="AF20" s="111"/>
      <c r="AG20" s="109"/>
      <c r="AH20" s="109"/>
      <c r="AI20" s="109"/>
      <c r="AJ20" s="109"/>
      <c r="AK20" s="109"/>
      <c r="AL20" s="110"/>
      <c r="AM20" s="111"/>
      <c r="AN20" s="111"/>
      <c r="AO20" s="111"/>
      <c r="AP20" s="111"/>
      <c r="AQ20" s="111"/>
      <c r="AR20" s="109"/>
      <c r="AS20" s="250"/>
      <c r="AT20" s="111"/>
      <c r="AU20" s="111"/>
      <c r="AV20" s="111"/>
      <c r="AW20" s="109"/>
      <c r="AX20" s="207">
        <f>COUNTA(D20:AW20)</f>
        <v>3</v>
      </c>
      <c r="AY20" s="109">
        <f>SUM(D20:AW20)</f>
        <v>396</v>
      </c>
      <c r="AZ20" s="112">
        <f>AY20/AX20</f>
        <v>132</v>
      </c>
      <c r="BA20" s="111">
        <f>MAX(D20:AW20)</f>
        <v>149</v>
      </c>
      <c r="BB20" s="114">
        <f>MIN(D20:AW20)</f>
        <v>117</v>
      </c>
    </row>
    <row r="21" spans="1:55" ht="14.25">
      <c r="A21" s="115">
        <v>19</v>
      </c>
      <c r="B21" s="103" t="s">
        <v>261</v>
      </c>
      <c r="C21" s="104" t="s">
        <v>7</v>
      </c>
      <c r="D21" s="105"/>
      <c r="E21" s="105"/>
      <c r="F21" s="105"/>
      <c r="G21" s="105"/>
      <c r="H21" s="105"/>
      <c r="I21" s="105"/>
      <c r="J21" s="107"/>
      <c r="K21" s="108"/>
      <c r="L21" s="105"/>
      <c r="M21" s="105"/>
      <c r="N21" s="105"/>
      <c r="O21" s="105"/>
      <c r="P21" s="105"/>
      <c r="Q21" s="107"/>
      <c r="R21" s="108"/>
      <c r="S21" s="105"/>
      <c r="T21" s="105"/>
      <c r="U21" s="105"/>
      <c r="V21" s="109">
        <v>138</v>
      </c>
      <c r="W21" s="109">
        <v>134</v>
      </c>
      <c r="X21" s="110">
        <v>115</v>
      </c>
      <c r="Y21" s="206"/>
      <c r="Z21" s="109"/>
      <c r="AA21" s="109"/>
      <c r="AB21" s="109"/>
      <c r="AC21" s="109"/>
      <c r="AD21" s="109"/>
      <c r="AE21" s="110"/>
      <c r="AF21" s="111"/>
      <c r="AG21" s="109"/>
      <c r="AH21" s="109"/>
      <c r="AI21" s="109"/>
      <c r="AJ21" s="109"/>
      <c r="AK21" s="109"/>
      <c r="AL21" s="110"/>
      <c r="AM21" s="111"/>
      <c r="AN21" s="111"/>
      <c r="AO21" s="111"/>
      <c r="AP21" s="111"/>
      <c r="AQ21" s="111"/>
      <c r="AR21" s="109"/>
      <c r="AS21" s="250"/>
      <c r="AT21" s="111"/>
      <c r="AU21" s="111"/>
      <c r="AV21" s="111"/>
      <c r="AW21" s="109"/>
      <c r="AX21" s="207">
        <f>COUNTA(D21:AW21)</f>
        <v>3</v>
      </c>
      <c r="AY21" s="109">
        <f>SUM(D21:AW21)</f>
        <v>387</v>
      </c>
      <c r="AZ21" s="112">
        <f>AY21/AX21</f>
        <v>129</v>
      </c>
      <c r="BA21" s="111">
        <f>MAX(D21:AW21)</f>
        <v>138</v>
      </c>
      <c r="BB21" s="114">
        <f>MIN(D21:AW21)</f>
        <v>115</v>
      </c>
    </row>
    <row r="22" spans="1:55" ht="14.25">
      <c r="A22" s="115">
        <v>20</v>
      </c>
      <c r="B22" s="119" t="s">
        <v>131</v>
      </c>
      <c r="C22" s="120" t="s">
        <v>7</v>
      </c>
      <c r="D22" s="121"/>
      <c r="E22" s="121"/>
      <c r="F22" s="121"/>
      <c r="G22" s="121"/>
      <c r="H22" s="121">
        <v>117</v>
      </c>
      <c r="I22" s="121">
        <v>116</v>
      </c>
      <c r="J22" s="122">
        <v>162</v>
      </c>
      <c r="K22" s="123"/>
      <c r="L22" s="121"/>
      <c r="M22" s="121"/>
      <c r="N22" s="121"/>
      <c r="O22" s="121"/>
      <c r="P22" s="121"/>
      <c r="Q22" s="122"/>
      <c r="R22" s="123"/>
      <c r="S22" s="121"/>
      <c r="T22" s="121"/>
      <c r="U22" s="121"/>
      <c r="V22" s="124"/>
      <c r="W22" s="124"/>
      <c r="X22" s="125"/>
      <c r="Y22" s="126"/>
      <c r="Z22" s="124"/>
      <c r="AA22" s="124"/>
      <c r="AB22" s="131"/>
      <c r="AC22" s="124"/>
      <c r="AD22" s="124"/>
      <c r="AE22" s="125"/>
      <c r="AF22" s="126"/>
      <c r="AG22" s="124"/>
      <c r="AH22" s="124"/>
      <c r="AI22" s="124"/>
      <c r="AJ22" s="124"/>
      <c r="AK22" s="124"/>
      <c r="AL22" s="125">
        <v>101</v>
      </c>
      <c r="AM22" s="126"/>
      <c r="AN22" s="126"/>
      <c r="AO22" s="126"/>
      <c r="AP22" s="126"/>
      <c r="AQ22" s="126"/>
      <c r="AR22" s="124"/>
      <c r="AS22" s="252"/>
      <c r="AT22" s="126"/>
      <c r="AU22" s="126"/>
      <c r="AV22" s="126"/>
      <c r="AW22" s="124"/>
      <c r="AX22" s="207">
        <f>COUNTA(D22:AW22)</f>
        <v>4</v>
      </c>
      <c r="AY22" s="109">
        <f>SUM(D22:AW22)</f>
        <v>496</v>
      </c>
      <c r="AZ22" s="112">
        <f>AY22/AX22</f>
        <v>124</v>
      </c>
      <c r="BA22" s="111">
        <f>MAX(D22:AW22)</f>
        <v>162</v>
      </c>
      <c r="BB22" s="114">
        <f>MIN(D22:AW22)</f>
        <v>101</v>
      </c>
    </row>
    <row r="23" spans="1:55" ht="14.25">
      <c r="A23" s="115">
        <v>21</v>
      </c>
      <c r="B23" s="119" t="s">
        <v>129</v>
      </c>
      <c r="C23" s="120" t="s">
        <v>19</v>
      </c>
      <c r="D23" s="121"/>
      <c r="E23" s="121"/>
      <c r="F23" s="121"/>
      <c r="G23" s="121"/>
      <c r="H23" s="121">
        <v>140</v>
      </c>
      <c r="I23" s="121">
        <v>114</v>
      </c>
      <c r="J23" s="122">
        <v>145</v>
      </c>
      <c r="K23" s="123"/>
      <c r="L23" s="121">
        <v>86</v>
      </c>
      <c r="M23" s="121"/>
      <c r="N23" s="121">
        <v>136</v>
      </c>
      <c r="O23" s="121"/>
      <c r="P23" s="121">
        <v>133</v>
      </c>
      <c r="Q23" s="122">
        <v>132</v>
      </c>
      <c r="R23" s="123">
        <v>128</v>
      </c>
      <c r="S23" s="121">
        <v>122</v>
      </c>
      <c r="T23" s="121">
        <v>119</v>
      </c>
      <c r="U23" s="121">
        <v>146</v>
      </c>
      <c r="V23" s="124"/>
      <c r="W23" s="124"/>
      <c r="X23" s="125"/>
      <c r="Y23" s="126"/>
      <c r="Z23" s="124"/>
      <c r="AA23" s="124"/>
      <c r="AB23" s="124"/>
      <c r="AC23" s="124"/>
      <c r="AD23" s="124"/>
      <c r="AE23" s="125"/>
      <c r="AF23" s="126"/>
      <c r="AG23" s="124">
        <v>107</v>
      </c>
      <c r="AH23" s="124">
        <v>152</v>
      </c>
      <c r="AI23" s="124">
        <v>119</v>
      </c>
      <c r="AJ23" s="124">
        <v>135</v>
      </c>
      <c r="AK23" s="124"/>
      <c r="AL23" s="125">
        <v>88</v>
      </c>
      <c r="AM23" s="126">
        <v>149</v>
      </c>
      <c r="AN23" s="126">
        <v>116</v>
      </c>
      <c r="AO23" s="126">
        <v>127</v>
      </c>
      <c r="AP23" s="126">
        <v>107</v>
      </c>
      <c r="AQ23" s="126">
        <v>119</v>
      </c>
      <c r="AR23" s="124"/>
      <c r="AS23" s="252">
        <v>97</v>
      </c>
      <c r="AT23" s="126"/>
      <c r="AU23" s="126"/>
      <c r="AV23" s="126"/>
      <c r="AW23" s="124"/>
      <c r="AX23" s="137">
        <f>COUNTA(D23:AW23)</f>
        <v>22</v>
      </c>
      <c r="AY23" s="109">
        <f>SUM(D23:AW23)</f>
        <v>2717</v>
      </c>
      <c r="AZ23" s="112">
        <f>AY23/AX23</f>
        <v>123.5</v>
      </c>
      <c r="BA23" s="111">
        <f>MAX(D23:AW23)</f>
        <v>152</v>
      </c>
      <c r="BB23" s="114">
        <f>MIN(D23:AW23)</f>
        <v>86</v>
      </c>
    </row>
    <row r="24" spans="1:55" ht="14.25">
      <c r="A24" s="115">
        <v>22</v>
      </c>
      <c r="B24" s="103" t="s">
        <v>134</v>
      </c>
      <c r="C24" s="120" t="s">
        <v>17</v>
      </c>
      <c r="D24" s="105"/>
      <c r="E24" s="105"/>
      <c r="F24" s="105"/>
      <c r="G24" s="105"/>
      <c r="H24" s="105">
        <v>130</v>
      </c>
      <c r="I24" s="105">
        <v>120</v>
      </c>
      <c r="J24" s="107">
        <v>129</v>
      </c>
      <c r="K24" s="108"/>
      <c r="L24" s="105"/>
      <c r="M24" s="105"/>
      <c r="N24" s="105"/>
      <c r="O24" s="105">
        <v>121</v>
      </c>
      <c r="P24" s="105">
        <v>133</v>
      </c>
      <c r="Q24" s="107">
        <v>122</v>
      </c>
      <c r="R24" s="108"/>
      <c r="S24" s="105"/>
      <c r="T24" s="105"/>
      <c r="U24" s="105"/>
      <c r="V24" s="109">
        <v>108</v>
      </c>
      <c r="W24" s="109">
        <v>122</v>
      </c>
      <c r="X24" s="110">
        <v>117</v>
      </c>
      <c r="Y24" s="111">
        <v>126</v>
      </c>
      <c r="Z24" s="109">
        <v>109</v>
      </c>
      <c r="AA24" s="109">
        <v>126</v>
      </c>
      <c r="AB24" s="116"/>
      <c r="AC24" s="109"/>
      <c r="AD24" s="109"/>
      <c r="AE24" s="110"/>
      <c r="AF24" s="111">
        <v>103</v>
      </c>
      <c r="AG24" s="109">
        <v>127</v>
      </c>
      <c r="AH24" s="109"/>
      <c r="AI24" s="109"/>
      <c r="AJ24" s="109"/>
      <c r="AK24" s="109"/>
      <c r="AL24" s="110"/>
      <c r="AM24" s="111">
        <v>108</v>
      </c>
      <c r="AN24" s="111">
        <v>115</v>
      </c>
      <c r="AO24" s="111">
        <v>153</v>
      </c>
      <c r="AP24" s="111">
        <v>126</v>
      </c>
      <c r="AQ24" s="111"/>
      <c r="AR24" s="109"/>
      <c r="AS24" s="250"/>
      <c r="AT24" s="111"/>
      <c r="AU24" s="111"/>
      <c r="AV24" s="111"/>
      <c r="AW24" s="109"/>
      <c r="AX24" s="137">
        <f>COUNTA(D24:AW24)</f>
        <v>18</v>
      </c>
      <c r="AY24" s="109">
        <f>SUM(D24:AW24)</f>
        <v>2195</v>
      </c>
      <c r="AZ24" s="112">
        <f>AY24/AX24</f>
        <v>121.94444444444444</v>
      </c>
      <c r="BA24" s="109">
        <f>MAX(D24:AW24)</f>
        <v>153</v>
      </c>
      <c r="BB24" s="114">
        <f>MIN(D24:AW24)</f>
        <v>103</v>
      </c>
    </row>
    <row r="25" spans="1:55" ht="14.25">
      <c r="A25" s="115">
        <v>23</v>
      </c>
      <c r="B25" s="117" t="s">
        <v>139</v>
      </c>
      <c r="C25" s="104" t="s">
        <v>17</v>
      </c>
      <c r="D25" s="105">
        <v>109</v>
      </c>
      <c r="E25" s="105">
        <v>112</v>
      </c>
      <c r="F25" s="105">
        <v>154</v>
      </c>
      <c r="G25" s="105">
        <v>109</v>
      </c>
      <c r="H25" s="105"/>
      <c r="I25" s="105"/>
      <c r="J25" s="107"/>
      <c r="K25" s="108">
        <v>112</v>
      </c>
      <c r="L25" s="105">
        <v>130</v>
      </c>
      <c r="M25" s="105">
        <v>127</v>
      </c>
      <c r="N25" s="105">
        <v>103</v>
      </c>
      <c r="O25" s="105">
        <v>154</v>
      </c>
      <c r="P25" s="105">
        <v>153</v>
      </c>
      <c r="Q25" s="107">
        <v>130</v>
      </c>
      <c r="R25" s="108">
        <v>120</v>
      </c>
      <c r="S25" s="105">
        <v>123</v>
      </c>
      <c r="T25" s="105">
        <v>117</v>
      </c>
      <c r="U25" s="105">
        <v>134</v>
      </c>
      <c r="V25" s="109">
        <v>104</v>
      </c>
      <c r="W25" s="109">
        <v>158</v>
      </c>
      <c r="X25" s="110">
        <v>112</v>
      </c>
      <c r="Y25" s="111"/>
      <c r="Z25" s="109">
        <v>112</v>
      </c>
      <c r="AA25" s="109"/>
      <c r="AB25" s="116">
        <v>130</v>
      </c>
      <c r="AC25" s="109">
        <v>120</v>
      </c>
      <c r="AD25" s="109">
        <v>117</v>
      </c>
      <c r="AE25" s="110">
        <v>138</v>
      </c>
      <c r="AF25" s="111"/>
      <c r="AG25" s="109"/>
      <c r="AH25" s="109">
        <v>155</v>
      </c>
      <c r="AI25" s="109">
        <v>116</v>
      </c>
      <c r="AJ25" s="109">
        <v>107</v>
      </c>
      <c r="AK25" s="109">
        <v>94</v>
      </c>
      <c r="AL25" s="110">
        <v>116</v>
      </c>
      <c r="AM25" s="111"/>
      <c r="AN25" s="111"/>
      <c r="AO25" s="111"/>
      <c r="AP25" s="111"/>
      <c r="AQ25" s="111">
        <v>93</v>
      </c>
      <c r="AR25" s="109">
        <v>91</v>
      </c>
      <c r="AS25" s="250">
        <v>128</v>
      </c>
      <c r="AT25" s="111"/>
      <c r="AU25" s="111"/>
      <c r="AV25" s="111"/>
      <c r="AW25" s="109"/>
      <c r="AX25" s="137">
        <f>COUNTA(D25:AW25)</f>
        <v>31</v>
      </c>
      <c r="AY25" s="109">
        <f>SUM(D25:AW25)</f>
        <v>3778</v>
      </c>
      <c r="AZ25" s="112">
        <f>AY25/AX25</f>
        <v>121.87096774193549</v>
      </c>
      <c r="BA25" s="109">
        <f>MAX(D25:AW25)</f>
        <v>158</v>
      </c>
      <c r="BB25" s="114">
        <f>MIN(D25:AW25)</f>
        <v>91</v>
      </c>
    </row>
    <row r="26" spans="1:55" ht="14.25">
      <c r="A26" s="115">
        <v>24</v>
      </c>
      <c r="B26" s="128" t="s">
        <v>140</v>
      </c>
      <c r="C26" s="120" t="s">
        <v>17</v>
      </c>
      <c r="D26" s="121">
        <v>118</v>
      </c>
      <c r="E26" s="121">
        <v>101</v>
      </c>
      <c r="F26" s="121">
        <v>111</v>
      </c>
      <c r="G26" s="121">
        <v>125</v>
      </c>
      <c r="H26" s="121">
        <v>111</v>
      </c>
      <c r="I26" s="121">
        <v>116</v>
      </c>
      <c r="J26" s="122">
        <v>130</v>
      </c>
      <c r="K26" s="123">
        <v>104</v>
      </c>
      <c r="L26" s="121">
        <v>114</v>
      </c>
      <c r="M26" s="121">
        <v>110</v>
      </c>
      <c r="N26" s="121">
        <v>130</v>
      </c>
      <c r="O26" s="121"/>
      <c r="P26" s="121"/>
      <c r="Q26" s="122"/>
      <c r="R26" s="123">
        <v>152</v>
      </c>
      <c r="S26" s="121">
        <v>132</v>
      </c>
      <c r="T26" s="121">
        <v>102</v>
      </c>
      <c r="U26" s="121">
        <v>117</v>
      </c>
      <c r="V26" s="124">
        <v>149</v>
      </c>
      <c r="W26" s="124">
        <v>132</v>
      </c>
      <c r="X26" s="125">
        <v>134</v>
      </c>
      <c r="Y26" s="126">
        <v>135</v>
      </c>
      <c r="Z26" s="124">
        <v>139</v>
      </c>
      <c r="AA26" s="124">
        <v>149</v>
      </c>
      <c r="AB26" s="124">
        <v>134</v>
      </c>
      <c r="AC26" s="124">
        <v>86</v>
      </c>
      <c r="AD26" s="124">
        <v>123</v>
      </c>
      <c r="AE26" s="125">
        <v>131</v>
      </c>
      <c r="AF26" s="126">
        <v>104</v>
      </c>
      <c r="AG26" s="124">
        <v>129</v>
      </c>
      <c r="AH26" s="124">
        <v>81</v>
      </c>
      <c r="AI26" s="124">
        <v>120</v>
      </c>
      <c r="AJ26" s="124">
        <v>98</v>
      </c>
      <c r="AK26" s="124">
        <v>95</v>
      </c>
      <c r="AL26" s="125"/>
      <c r="AM26" s="126">
        <v>135</v>
      </c>
      <c r="AN26" s="126">
        <v>123</v>
      </c>
      <c r="AO26" s="126">
        <v>146</v>
      </c>
      <c r="AP26" s="126">
        <v>133</v>
      </c>
      <c r="AQ26" s="126">
        <v>129</v>
      </c>
      <c r="AR26" s="124">
        <v>139</v>
      </c>
      <c r="AS26" s="252">
        <v>106</v>
      </c>
      <c r="AT26" s="126"/>
      <c r="AU26" s="126"/>
      <c r="AV26" s="126"/>
      <c r="AW26" s="124"/>
      <c r="AX26" s="137">
        <f>COUNTA(D26:AW26)</f>
        <v>38</v>
      </c>
      <c r="AY26" s="109">
        <f>SUM(D26:AW26)</f>
        <v>4623</v>
      </c>
      <c r="AZ26" s="112">
        <f>AY26/AX26</f>
        <v>121.65789473684211</v>
      </c>
      <c r="BA26" s="109">
        <f>MAX(D26:AW26)</f>
        <v>152</v>
      </c>
      <c r="BB26" s="114">
        <f>MIN(D26:AW26)</f>
        <v>81</v>
      </c>
    </row>
    <row r="27" spans="1:55" ht="14.25">
      <c r="A27" s="115">
        <v>25</v>
      </c>
      <c r="B27" s="103" t="s">
        <v>146</v>
      </c>
      <c r="C27" s="104" t="s">
        <v>20</v>
      </c>
      <c r="D27" s="105"/>
      <c r="E27" s="105"/>
      <c r="F27" s="105"/>
      <c r="G27" s="105"/>
      <c r="H27" s="105">
        <v>97</v>
      </c>
      <c r="I27" s="105">
        <v>101</v>
      </c>
      <c r="J27" s="107">
        <v>104</v>
      </c>
      <c r="K27" s="108">
        <v>93</v>
      </c>
      <c r="L27" s="105">
        <v>126</v>
      </c>
      <c r="M27" s="105">
        <v>88</v>
      </c>
      <c r="N27" s="105">
        <v>116</v>
      </c>
      <c r="O27" s="105">
        <v>110</v>
      </c>
      <c r="P27" s="105">
        <v>86</v>
      </c>
      <c r="Q27" s="107">
        <v>124</v>
      </c>
      <c r="R27" s="108"/>
      <c r="S27" s="105"/>
      <c r="T27" s="105"/>
      <c r="U27" s="105">
        <v>135</v>
      </c>
      <c r="V27" s="109">
        <v>116</v>
      </c>
      <c r="W27" s="109">
        <v>160</v>
      </c>
      <c r="X27" s="110">
        <v>122</v>
      </c>
      <c r="Y27" s="111">
        <v>131</v>
      </c>
      <c r="Z27" s="109"/>
      <c r="AA27" s="109">
        <v>131</v>
      </c>
      <c r="AB27" s="109">
        <v>83</v>
      </c>
      <c r="AC27" s="109">
        <v>88</v>
      </c>
      <c r="AD27" s="109"/>
      <c r="AE27" s="110">
        <v>106</v>
      </c>
      <c r="AF27" s="111">
        <v>124</v>
      </c>
      <c r="AG27" s="109">
        <v>112</v>
      </c>
      <c r="AH27" s="109">
        <v>128</v>
      </c>
      <c r="AI27" s="109">
        <v>154</v>
      </c>
      <c r="AJ27" s="109"/>
      <c r="AK27" s="109">
        <v>106</v>
      </c>
      <c r="AL27" s="110">
        <v>103</v>
      </c>
      <c r="AM27" s="111"/>
      <c r="AN27" s="111"/>
      <c r="AO27" s="111"/>
      <c r="AP27" s="111">
        <v>128</v>
      </c>
      <c r="AQ27" s="111">
        <v>109</v>
      </c>
      <c r="AR27" s="109">
        <v>163</v>
      </c>
      <c r="AS27" s="250">
        <v>138</v>
      </c>
      <c r="AT27" s="111"/>
      <c r="AU27" s="111"/>
      <c r="AV27" s="111"/>
      <c r="AW27" s="109"/>
      <c r="AX27" s="137">
        <f>COUNTA(D27:AW27)</f>
        <v>29</v>
      </c>
      <c r="AY27" s="109">
        <f>SUM(D27:AW27)</f>
        <v>3382</v>
      </c>
      <c r="AZ27" s="112">
        <f>AY27/AX27</f>
        <v>116.62068965517241</v>
      </c>
      <c r="BA27" s="109">
        <f>MAX(D27:AW27)</f>
        <v>163</v>
      </c>
      <c r="BB27" s="114">
        <f>MIN(D27:AW27)</f>
        <v>83</v>
      </c>
      <c r="BC27" s="132"/>
    </row>
    <row r="28" spans="1:55" ht="14.25">
      <c r="A28" s="115">
        <v>26</v>
      </c>
      <c r="B28" s="103" t="s">
        <v>367</v>
      </c>
      <c r="C28" s="104" t="s">
        <v>10</v>
      </c>
      <c r="D28" s="105">
        <v>93</v>
      </c>
      <c r="E28" s="105">
        <v>107</v>
      </c>
      <c r="F28" s="105">
        <v>100</v>
      </c>
      <c r="G28" s="105"/>
      <c r="H28" s="105">
        <v>129</v>
      </c>
      <c r="I28" s="105">
        <v>126</v>
      </c>
      <c r="J28" s="107">
        <v>120</v>
      </c>
      <c r="K28" s="108"/>
      <c r="L28" s="105"/>
      <c r="M28" s="105"/>
      <c r="N28" s="105"/>
      <c r="O28" s="105"/>
      <c r="P28" s="105"/>
      <c r="Q28" s="107"/>
      <c r="R28" s="108">
        <v>136</v>
      </c>
      <c r="S28" s="105">
        <v>96</v>
      </c>
      <c r="T28" s="105">
        <v>121</v>
      </c>
      <c r="U28" s="105">
        <v>120</v>
      </c>
      <c r="V28" s="109">
        <v>136</v>
      </c>
      <c r="W28" s="109">
        <v>76</v>
      </c>
      <c r="X28" s="110">
        <v>112</v>
      </c>
      <c r="Y28" s="111"/>
      <c r="Z28" s="109">
        <v>115</v>
      </c>
      <c r="AA28" s="109">
        <v>115</v>
      </c>
      <c r="AB28" s="109"/>
      <c r="AC28" s="109">
        <v>103</v>
      </c>
      <c r="AD28" s="109">
        <v>139</v>
      </c>
      <c r="AE28" s="110">
        <v>92</v>
      </c>
      <c r="AF28" s="111">
        <v>123</v>
      </c>
      <c r="AG28" s="109">
        <v>123</v>
      </c>
      <c r="AH28" s="109">
        <v>106</v>
      </c>
      <c r="AI28" s="109">
        <v>92</v>
      </c>
      <c r="AJ28" s="109"/>
      <c r="AK28" s="109"/>
      <c r="AL28" s="110"/>
      <c r="AM28" s="111">
        <v>104</v>
      </c>
      <c r="AN28" s="111">
        <v>105</v>
      </c>
      <c r="AO28" s="111">
        <v>152</v>
      </c>
      <c r="AP28" s="111">
        <v>130</v>
      </c>
      <c r="AQ28" s="111"/>
      <c r="AR28" s="109"/>
      <c r="AS28" s="250"/>
      <c r="AT28" s="111"/>
      <c r="AU28" s="111"/>
      <c r="AV28" s="111"/>
      <c r="AW28" s="109"/>
      <c r="AX28" s="137">
        <f>COUNTA(D28:AW28)</f>
        <v>26</v>
      </c>
      <c r="AY28" s="109">
        <f>SUM(D28:AW28)</f>
        <v>2971</v>
      </c>
      <c r="AZ28" s="112">
        <f>AY28/AX28</f>
        <v>114.26923076923077</v>
      </c>
      <c r="BA28" s="111">
        <f>MAX(D28:AW28)</f>
        <v>152</v>
      </c>
      <c r="BB28" s="114">
        <f>MIN(D28:AW28)</f>
        <v>76</v>
      </c>
    </row>
    <row r="29" spans="1:55" ht="14.25">
      <c r="A29" s="115">
        <v>27</v>
      </c>
      <c r="B29" s="103" t="s">
        <v>142</v>
      </c>
      <c r="C29" s="104" t="s">
        <v>16</v>
      </c>
      <c r="D29" s="105">
        <v>121</v>
      </c>
      <c r="E29" s="105">
        <v>116</v>
      </c>
      <c r="F29" s="105">
        <v>117</v>
      </c>
      <c r="G29" s="105">
        <v>122</v>
      </c>
      <c r="H29" s="105">
        <v>90</v>
      </c>
      <c r="I29" s="105">
        <v>118</v>
      </c>
      <c r="J29" s="107">
        <v>131</v>
      </c>
      <c r="K29" s="108">
        <v>109</v>
      </c>
      <c r="L29" s="105">
        <v>97</v>
      </c>
      <c r="M29" s="105">
        <v>124</v>
      </c>
      <c r="N29" s="105">
        <v>135</v>
      </c>
      <c r="O29" s="105">
        <v>100</v>
      </c>
      <c r="P29" s="105">
        <v>135</v>
      </c>
      <c r="Q29" s="107">
        <v>99</v>
      </c>
      <c r="R29" s="108">
        <v>82</v>
      </c>
      <c r="S29" s="105">
        <v>116</v>
      </c>
      <c r="T29" s="105">
        <v>100</v>
      </c>
      <c r="U29" s="105">
        <v>115</v>
      </c>
      <c r="V29" s="109">
        <v>127</v>
      </c>
      <c r="W29" s="109">
        <v>121</v>
      </c>
      <c r="X29" s="110">
        <v>116</v>
      </c>
      <c r="Y29" s="111">
        <v>121</v>
      </c>
      <c r="Z29" s="109">
        <v>85</v>
      </c>
      <c r="AA29" s="109">
        <v>113</v>
      </c>
      <c r="AB29" s="109">
        <v>92</v>
      </c>
      <c r="AC29" s="109">
        <v>107</v>
      </c>
      <c r="AD29" s="109">
        <v>77</v>
      </c>
      <c r="AE29" s="110"/>
      <c r="AF29" s="111">
        <v>100</v>
      </c>
      <c r="AG29" s="109">
        <v>132</v>
      </c>
      <c r="AH29" s="109">
        <v>107</v>
      </c>
      <c r="AI29" s="109">
        <v>142</v>
      </c>
      <c r="AJ29" s="109">
        <v>111</v>
      </c>
      <c r="AK29" s="109">
        <v>124</v>
      </c>
      <c r="AL29" s="110">
        <v>160</v>
      </c>
      <c r="AM29" s="111">
        <v>100</v>
      </c>
      <c r="AN29" s="111">
        <v>110</v>
      </c>
      <c r="AO29" s="111">
        <v>161</v>
      </c>
      <c r="AP29" s="111">
        <v>113</v>
      </c>
      <c r="AQ29" s="111">
        <v>113</v>
      </c>
      <c r="AR29" s="109">
        <v>85</v>
      </c>
      <c r="AS29" s="250">
        <v>133</v>
      </c>
      <c r="AT29" s="111"/>
      <c r="AU29" s="111"/>
      <c r="AV29" s="111"/>
      <c r="AW29" s="109"/>
      <c r="AX29" s="137">
        <f>COUNTA(D29:AW29)</f>
        <v>41</v>
      </c>
      <c r="AY29" s="109">
        <f>SUM(D29:AW29)</f>
        <v>4677</v>
      </c>
      <c r="AZ29" s="112">
        <f>AY29/AX29</f>
        <v>114.07317073170732</v>
      </c>
      <c r="BA29" s="111">
        <f>MAX(D29:AW29)</f>
        <v>161</v>
      </c>
      <c r="BB29" s="114">
        <f>MIN(D29:AW29)</f>
        <v>77</v>
      </c>
    </row>
    <row r="30" spans="1:55" ht="14.25">
      <c r="A30" s="115">
        <v>28</v>
      </c>
      <c r="B30" s="117" t="s">
        <v>143</v>
      </c>
      <c r="C30" s="120" t="s">
        <v>11</v>
      </c>
      <c r="D30" s="105">
        <v>124</v>
      </c>
      <c r="E30" s="105">
        <v>99</v>
      </c>
      <c r="F30" s="105">
        <v>101</v>
      </c>
      <c r="G30" s="105">
        <v>128</v>
      </c>
      <c r="H30" s="105">
        <v>90</v>
      </c>
      <c r="I30" s="105">
        <v>129</v>
      </c>
      <c r="J30" s="107">
        <v>113</v>
      </c>
      <c r="K30" s="108">
        <v>105</v>
      </c>
      <c r="L30" s="105">
        <v>90</v>
      </c>
      <c r="M30" s="105">
        <v>118</v>
      </c>
      <c r="N30" s="105">
        <v>117</v>
      </c>
      <c r="O30" s="105">
        <v>126</v>
      </c>
      <c r="P30" s="105">
        <v>121</v>
      </c>
      <c r="Q30" s="107">
        <v>163</v>
      </c>
      <c r="R30" s="108">
        <v>128</v>
      </c>
      <c r="S30" s="105">
        <v>143</v>
      </c>
      <c r="T30" s="105">
        <v>140</v>
      </c>
      <c r="U30" s="105">
        <v>125</v>
      </c>
      <c r="V30" s="109">
        <v>84</v>
      </c>
      <c r="W30" s="109">
        <v>124</v>
      </c>
      <c r="X30" s="110">
        <v>130</v>
      </c>
      <c r="Y30" s="111">
        <v>154</v>
      </c>
      <c r="Z30" s="109">
        <v>115</v>
      </c>
      <c r="AA30" s="109">
        <v>82</v>
      </c>
      <c r="AB30" s="109"/>
      <c r="AC30" s="109">
        <v>132</v>
      </c>
      <c r="AD30" s="109">
        <v>104</v>
      </c>
      <c r="AE30" s="110">
        <v>107</v>
      </c>
      <c r="AF30" s="111">
        <v>114</v>
      </c>
      <c r="AG30" s="109">
        <v>106</v>
      </c>
      <c r="AH30" s="109">
        <v>134</v>
      </c>
      <c r="AI30" s="109">
        <v>103</v>
      </c>
      <c r="AJ30" s="109">
        <v>94</v>
      </c>
      <c r="AK30" s="109">
        <v>96</v>
      </c>
      <c r="AL30" s="110">
        <v>102</v>
      </c>
      <c r="AM30" s="111">
        <v>90</v>
      </c>
      <c r="AN30" s="111">
        <v>89</v>
      </c>
      <c r="AO30" s="111">
        <v>93</v>
      </c>
      <c r="AP30" s="111">
        <v>89</v>
      </c>
      <c r="AQ30" s="111">
        <v>109</v>
      </c>
      <c r="AR30" s="109">
        <v>101</v>
      </c>
      <c r="AS30" s="250">
        <v>111</v>
      </c>
      <c r="AT30" s="111"/>
      <c r="AU30" s="111"/>
      <c r="AV30" s="111"/>
      <c r="AW30" s="109"/>
      <c r="AX30" s="137">
        <f>COUNTA(D30:AW30)</f>
        <v>41</v>
      </c>
      <c r="AY30" s="109">
        <f>SUM(D30:AW30)</f>
        <v>4623</v>
      </c>
      <c r="AZ30" s="112">
        <f>AY30/AX30</f>
        <v>112.7560975609756</v>
      </c>
      <c r="BA30" s="111">
        <f>MAX(D30:AW30)</f>
        <v>163</v>
      </c>
      <c r="BB30" s="114">
        <f>MIN(D30:AW30)</f>
        <v>82</v>
      </c>
    </row>
    <row r="31" spans="1:55" ht="14.25">
      <c r="A31" s="115">
        <v>29</v>
      </c>
      <c r="B31" s="118" t="s">
        <v>149</v>
      </c>
      <c r="C31" s="104" t="s">
        <v>19</v>
      </c>
      <c r="D31" s="105"/>
      <c r="E31" s="105"/>
      <c r="F31" s="105"/>
      <c r="G31" s="105"/>
      <c r="H31" s="105"/>
      <c r="I31" s="105"/>
      <c r="J31" s="107"/>
      <c r="K31" s="108"/>
      <c r="L31" s="105"/>
      <c r="M31" s="105"/>
      <c r="N31" s="105">
        <v>110</v>
      </c>
      <c r="O31" s="105"/>
      <c r="P31" s="105"/>
      <c r="Q31" s="107"/>
      <c r="R31" s="108">
        <v>100</v>
      </c>
      <c r="S31" s="105"/>
      <c r="T31" s="105"/>
      <c r="U31" s="105">
        <v>120</v>
      </c>
      <c r="V31" s="109"/>
      <c r="W31" s="109"/>
      <c r="X31" s="110"/>
      <c r="Y31" s="111"/>
      <c r="Z31" s="109"/>
      <c r="AA31" s="109"/>
      <c r="AB31" s="109"/>
      <c r="AC31" s="109"/>
      <c r="AD31" s="109"/>
      <c r="AE31" s="110"/>
      <c r="AF31" s="111"/>
      <c r="AG31" s="109"/>
      <c r="AH31" s="109"/>
      <c r="AI31" s="109"/>
      <c r="AJ31" s="109"/>
      <c r="AK31" s="109"/>
      <c r="AL31" s="110"/>
      <c r="AM31" s="111"/>
      <c r="AN31" s="111"/>
      <c r="AO31" s="111"/>
      <c r="AP31" s="111"/>
      <c r="AQ31" s="111"/>
      <c r="AR31" s="109"/>
      <c r="AS31" s="250"/>
      <c r="AT31" s="111"/>
      <c r="AU31" s="111"/>
      <c r="AV31" s="111"/>
      <c r="AW31" s="109"/>
      <c r="AX31" s="207">
        <f>COUNTA(D31:AW31)</f>
        <v>3</v>
      </c>
      <c r="AY31" s="109">
        <f>SUM(D31:AW31)</f>
        <v>330</v>
      </c>
      <c r="AZ31" s="112">
        <f>AY31/AX31</f>
        <v>110</v>
      </c>
      <c r="BA31" s="111">
        <f>MAX(D31:AW31)</f>
        <v>120</v>
      </c>
      <c r="BB31" s="114">
        <f>MIN(D31:AW31)</f>
        <v>100</v>
      </c>
    </row>
    <row r="32" spans="1:55" ht="14.25">
      <c r="A32" s="115">
        <v>30</v>
      </c>
      <c r="B32" s="103" t="s">
        <v>302</v>
      </c>
      <c r="C32" s="104" t="s">
        <v>10</v>
      </c>
      <c r="D32" s="105"/>
      <c r="E32" s="105"/>
      <c r="F32" s="105"/>
      <c r="G32" s="105"/>
      <c r="H32" s="105"/>
      <c r="I32" s="105"/>
      <c r="J32" s="107"/>
      <c r="K32" s="108"/>
      <c r="L32" s="105"/>
      <c r="M32" s="105"/>
      <c r="N32" s="105"/>
      <c r="O32" s="105"/>
      <c r="P32" s="105"/>
      <c r="Q32" s="107"/>
      <c r="R32" s="108"/>
      <c r="S32" s="105">
        <v>105</v>
      </c>
      <c r="T32" s="105">
        <v>93</v>
      </c>
      <c r="U32" s="105"/>
      <c r="V32" s="109"/>
      <c r="W32" s="109"/>
      <c r="X32" s="110"/>
      <c r="Y32" s="111">
        <v>99</v>
      </c>
      <c r="Z32" s="109"/>
      <c r="AA32" s="109">
        <v>152</v>
      </c>
      <c r="AB32" s="109">
        <v>134</v>
      </c>
      <c r="AC32" s="109">
        <v>118</v>
      </c>
      <c r="AD32" s="109">
        <v>100</v>
      </c>
      <c r="AE32" s="110">
        <v>86</v>
      </c>
      <c r="AF32" s="111"/>
      <c r="AG32" s="109"/>
      <c r="AH32" s="109"/>
      <c r="AI32" s="109"/>
      <c r="AJ32" s="109">
        <v>87</v>
      </c>
      <c r="AK32" s="109">
        <v>125</v>
      </c>
      <c r="AL32" s="110">
        <v>97</v>
      </c>
      <c r="AM32" s="111"/>
      <c r="AN32" s="111"/>
      <c r="AO32" s="111"/>
      <c r="AP32" s="111"/>
      <c r="AQ32" s="111">
        <v>99</v>
      </c>
      <c r="AR32" s="109">
        <v>123</v>
      </c>
      <c r="AS32" s="250">
        <v>118</v>
      </c>
      <c r="AT32" s="111"/>
      <c r="AU32" s="111"/>
      <c r="AV32" s="111"/>
      <c r="AW32" s="109"/>
      <c r="AX32" s="207">
        <f>COUNTA(D32:AW32)</f>
        <v>14</v>
      </c>
      <c r="AY32" s="109">
        <f>SUM(D32:AW32)</f>
        <v>1536</v>
      </c>
      <c r="AZ32" s="112">
        <f>AY32/AX32</f>
        <v>109.71428571428571</v>
      </c>
      <c r="BA32" s="111">
        <f>MAX(D32:AW32)</f>
        <v>152</v>
      </c>
      <c r="BB32" s="114">
        <f>MIN(D32:AW32)</f>
        <v>86</v>
      </c>
    </row>
    <row r="33" spans="1:54" ht="14.25">
      <c r="A33" s="115">
        <v>32</v>
      </c>
      <c r="B33" s="103" t="s">
        <v>145</v>
      </c>
      <c r="C33" s="104" t="s">
        <v>20</v>
      </c>
      <c r="D33" s="105">
        <v>123</v>
      </c>
      <c r="E33" s="105">
        <v>122</v>
      </c>
      <c r="F33" s="105">
        <v>99</v>
      </c>
      <c r="G33" s="105">
        <v>103</v>
      </c>
      <c r="H33" s="105">
        <v>101</v>
      </c>
      <c r="I33" s="105">
        <v>104</v>
      </c>
      <c r="J33" s="107">
        <v>120</v>
      </c>
      <c r="K33" s="108"/>
      <c r="L33" s="105"/>
      <c r="M33" s="105"/>
      <c r="N33" s="105"/>
      <c r="O33" s="105">
        <v>98</v>
      </c>
      <c r="P33" s="105">
        <v>110</v>
      </c>
      <c r="Q33" s="107">
        <v>96</v>
      </c>
      <c r="R33" s="108">
        <v>119</v>
      </c>
      <c r="S33" s="105">
        <v>68</v>
      </c>
      <c r="T33" s="105">
        <v>136</v>
      </c>
      <c r="U33" s="105"/>
      <c r="V33" s="109"/>
      <c r="W33" s="109"/>
      <c r="X33" s="110"/>
      <c r="Y33" s="111">
        <v>127</v>
      </c>
      <c r="Z33" s="109">
        <v>113</v>
      </c>
      <c r="AA33" s="109"/>
      <c r="AB33" s="109">
        <v>111</v>
      </c>
      <c r="AC33" s="109"/>
      <c r="AD33" s="109">
        <v>113</v>
      </c>
      <c r="AE33" s="110"/>
      <c r="AF33" s="111">
        <v>127</v>
      </c>
      <c r="AG33" s="109">
        <v>104</v>
      </c>
      <c r="AH33" s="109">
        <v>115</v>
      </c>
      <c r="AI33" s="109"/>
      <c r="AJ33" s="109">
        <v>78</v>
      </c>
      <c r="AK33" s="109"/>
      <c r="AL33" s="110"/>
      <c r="AM33" s="111">
        <v>125</v>
      </c>
      <c r="AN33" s="111">
        <v>99</v>
      </c>
      <c r="AO33" s="111">
        <v>100</v>
      </c>
      <c r="AP33" s="111"/>
      <c r="AQ33" s="111"/>
      <c r="AR33" s="109"/>
      <c r="AS33" s="250"/>
      <c r="AT33" s="111"/>
      <c r="AU33" s="111"/>
      <c r="AV33" s="111"/>
      <c r="AW33" s="109"/>
      <c r="AX33" s="137">
        <f>COUNTA(D33:AW33)</f>
        <v>24</v>
      </c>
      <c r="AY33" s="109">
        <f>SUM(D33:AW33)</f>
        <v>2611</v>
      </c>
      <c r="AZ33" s="112">
        <f>AY33/AX33</f>
        <v>108.79166666666667</v>
      </c>
      <c r="BA33" s="111">
        <f>MAX(D33:AW33)</f>
        <v>136</v>
      </c>
      <c r="BB33" s="114">
        <f>MIN(D33:AW33)</f>
        <v>68</v>
      </c>
    </row>
    <row r="34" spans="1:54" ht="14.25">
      <c r="A34" s="115">
        <v>33</v>
      </c>
      <c r="B34" s="118" t="s">
        <v>147</v>
      </c>
      <c r="C34" s="104" t="s">
        <v>17</v>
      </c>
      <c r="D34" s="105">
        <v>141</v>
      </c>
      <c r="E34" s="105">
        <v>114</v>
      </c>
      <c r="F34" s="105">
        <v>114</v>
      </c>
      <c r="G34" s="105">
        <v>93</v>
      </c>
      <c r="H34" s="105">
        <v>111</v>
      </c>
      <c r="I34" s="105">
        <v>99</v>
      </c>
      <c r="J34" s="107">
        <v>110</v>
      </c>
      <c r="K34" s="108">
        <v>95</v>
      </c>
      <c r="L34" s="105">
        <v>106</v>
      </c>
      <c r="M34" s="105">
        <v>136</v>
      </c>
      <c r="N34" s="105">
        <v>110</v>
      </c>
      <c r="O34" s="105">
        <v>112</v>
      </c>
      <c r="P34" s="105">
        <v>92</v>
      </c>
      <c r="Q34" s="107">
        <v>97</v>
      </c>
      <c r="R34" s="108">
        <v>104</v>
      </c>
      <c r="S34" s="105">
        <v>107</v>
      </c>
      <c r="T34" s="105">
        <v>90</v>
      </c>
      <c r="U34" s="105">
        <v>116</v>
      </c>
      <c r="V34" s="109"/>
      <c r="W34" s="109"/>
      <c r="X34" s="110"/>
      <c r="Y34" s="111">
        <v>94</v>
      </c>
      <c r="Z34" s="109"/>
      <c r="AA34" s="109">
        <v>110</v>
      </c>
      <c r="AB34" s="109">
        <v>132</v>
      </c>
      <c r="AC34" s="109">
        <v>118</v>
      </c>
      <c r="AD34" s="109">
        <v>95</v>
      </c>
      <c r="AE34" s="110">
        <v>110</v>
      </c>
      <c r="AF34" s="111">
        <v>91</v>
      </c>
      <c r="AG34" s="109">
        <v>84</v>
      </c>
      <c r="AH34" s="109">
        <v>130</v>
      </c>
      <c r="AI34" s="109">
        <v>120</v>
      </c>
      <c r="AJ34" s="109">
        <v>96</v>
      </c>
      <c r="AK34" s="109">
        <v>127</v>
      </c>
      <c r="AL34" s="110">
        <v>94</v>
      </c>
      <c r="AM34" s="111">
        <v>88</v>
      </c>
      <c r="AN34" s="111">
        <v>155</v>
      </c>
      <c r="AO34" s="111">
        <v>109</v>
      </c>
      <c r="AP34" s="111">
        <v>103</v>
      </c>
      <c r="AQ34" s="111">
        <v>101</v>
      </c>
      <c r="AR34" s="109">
        <v>109</v>
      </c>
      <c r="AS34" s="250">
        <v>111</v>
      </c>
      <c r="AT34" s="111"/>
      <c r="AU34" s="111"/>
      <c r="AV34" s="111"/>
      <c r="AW34" s="109"/>
      <c r="AX34" s="137">
        <f>COUNTA(D34:AW34)</f>
        <v>38</v>
      </c>
      <c r="AY34" s="109">
        <f>SUM(D34:AW34)</f>
        <v>4124</v>
      </c>
      <c r="AZ34" s="112">
        <f>AY34/AX34</f>
        <v>108.52631578947368</v>
      </c>
      <c r="BA34" s="111">
        <f>MAX(D34:AW34)</f>
        <v>155</v>
      </c>
      <c r="BB34" s="114">
        <f>MIN(D34:AW34)</f>
        <v>84</v>
      </c>
    </row>
    <row r="35" spans="1:54" ht="14.25">
      <c r="A35" s="115">
        <v>34</v>
      </c>
      <c r="B35" s="103" t="s">
        <v>190</v>
      </c>
      <c r="C35" s="104" t="s">
        <v>10</v>
      </c>
      <c r="D35" s="105"/>
      <c r="E35" s="105"/>
      <c r="F35" s="105"/>
      <c r="G35" s="105">
        <v>121</v>
      </c>
      <c r="H35" s="105">
        <v>129</v>
      </c>
      <c r="I35" s="105">
        <v>82</v>
      </c>
      <c r="J35" s="107"/>
      <c r="K35" s="108"/>
      <c r="L35" s="105"/>
      <c r="M35" s="105"/>
      <c r="N35" s="105"/>
      <c r="O35" s="105">
        <v>86</v>
      </c>
      <c r="P35" s="105">
        <v>102</v>
      </c>
      <c r="Q35" s="107">
        <v>80</v>
      </c>
      <c r="R35" s="108">
        <v>105</v>
      </c>
      <c r="S35" s="105">
        <v>94</v>
      </c>
      <c r="T35" s="105"/>
      <c r="U35" s="105">
        <v>109</v>
      </c>
      <c r="V35" s="109"/>
      <c r="W35" s="109"/>
      <c r="X35" s="110"/>
      <c r="Y35" s="111"/>
      <c r="Z35" s="109">
        <v>105</v>
      </c>
      <c r="AA35" s="109">
        <v>117</v>
      </c>
      <c r="AB35" s="109">
        <v>89</v>
      </c>
      <c r="AC35" s="109"/>
      <c r="AD35" s="109"/>
      <c r="AE35" s="110"/>
      <c r="AF35" s="111">
        <v>138</v>
      </c>
      <c r="AG35" s="109">
        <v>103</v>
      </c>
      <c r="AH35" s="109">
        <v>72</v>
      </c>
      <c r="AI35" s="109">
        <v>121</v>
      </c>
      <c r="AJ35" s="109"/>
      <c r="AK35" s="109"/>
      <c r="AL35" s="110"/>
      <c r="AM35" s="111">
        <v>101</v>
      </c>
      <c r="AN35" s="111">
        <v>111</v>
      </c>
      <c r="AO35" s="111">
        <v>103</v>
      </c>
      <c r="AP35" s="111">
        <v>136</v>
      </c>
      <c r="AQ35" s="111"/>
      <c r="AR35" s="109"/>
      <c r="AS35" s="250"/>
      <c r="AT35" s="111"/>
      <c r="AU35" s="111"/>
      <c r="AV35" s="111"/>
      <c r="AW35" s="109"/>
      <c r="AX35" s="137">
        <f>COUNTA(D35:AW35)</f>
        <v>20</v>
      </c>
      <c r="AY35" s="109">
        <f>SUM(D35:AW35)</f>
        <v>2104</v>
      </c>
      <c r="AZ35" s="112">
        <f>AY35/AX35</f>
        <v>105.2</v>
      </c>
      <c r="BA35" s="111">
        <f>MAX(D35:AW35)</f>
        <v>138</v>
      </c>
      <c r="BB35" s="114">
        <f>MIN(D35:AW35)</f>
        <v>72</v>
      </c>
    </row>
    <row r="36" spans="1:54" ht="14.25">
      <c r="A36" s="135">
        <v>35</v>
      </c>
      <c r="B36" s="103" t="s">
        <v>188</v>
      </c>
      <c r="C36" s="104" t="s">
        <v>10</v>
      </c>
      <c r="D36" s="105"/>
      <c r="E36" s="105"/>
      <c r="F36" s="105"/>
      <c r="G36" s="105">
        <v>102</v>
      </c>
      <c r="H36" s="105">
        <v>104</v>
      </c>
      <c r="I36" s="105"/>
      <c r="J36" s="107">
        <v>70</v>
      </c>
      <c r="K36" s="108"/>
      <c r="L36" s="105"/>
      <c r="M36" s="105"/>
      <c r="N36" s="105"/>
      <c r="O36" s="105">
        <v>104</v>
      </c>
      <c r="P36" s="105">
        <v>111</v>
      </c>
      <c r="Q36" s="107">
        <v>91</v>
      </c>
      <c r="R36" s="108"/>
      <c r="S36" s="105"/>
      <c r="T36" s="105"/>
      <c r="U36" s="105"/>
      <c r="V36" s="109"/>
      <c r="W36" s="109"/>
      <c r="X36" s="110"/>
      <c r="Y36" s="111">
        <v>100</v>
      </c>
      <c r="Z36" s="109">
        <v>122</v>
      </c>
      <c r="AA36" s="109"/>
      <c r="AB36" s="109">
        <v>114</v>
      </c>
      <c r="AC36" s="109">
        <v>112</v>
      </c>
      <c r="AD36" s="109">
        <v>115</v>
      </c>
      <c r="AE36" s="110">
        <v>100</v>
      </c>
      <c r="AF36" s="111"/>
      <c r="AG36" s="109"/>
      <c r="AH36" s="109"/>
      <c r="AI36" s="109"/>
      <c r="AJ36" s="109">
        <v>100</v>
      </c>
      <c r="AK36" s="109">
        <v>92</v>
      </c>
      <c r="AL36" s="110">
        <v>125</v>
      </c>
      <c r="AM36" s="111"/>
      <c r="AN36" s="111"/>
      <c r="AO36" s="111"/>
      <c r="AP36" s="111"/>
      <c r="AQ36" s="111">
        <v>109</v>
      </c>
      <c r="AR36" s="109">
        <v>106</v>
      </c>
      <c r="AS36" s="250">
        <v>94</v>
      </c>
      <c r="AT36" s="111"/>
      <c r="AU36" s="111"/>
      <c r="AV36" s="111"/>
      <c r="AW36" s="109"/>
      <c r="AX36" s="137">
        <f>COUNTA(D36:AW36)</f>
        <v>18</v>
      </c>
      <c r="AY36" s="109">
        <f>SUM(D36:AW36)</f>
        <v>1871</v>
      </c>
      <c r="AZ36" s="112">
        <f>AY36/AX36</f>
        <v>103.94444444444444</v>
      </c>
      <c r="BA36" s="111">
        <f>MAX(D36:AW36)</f>
        <v>125</v>
      </c>
      <c r="BB36" s="114">
        <f>MIN(D36:AW36)</f>
        <v>70</v>
      </c>
    </row>
    <row r="37" spans="1:54" ht="14.25">
      <c r="A37" s="115">
        <v>36</v>
      </c>
      <c r="B37" s="118" t="s">
        <v>184</v>
      </c>
      <c r="C37" s="104" t="s">
        <v>13</v>
      </c>
      <c r="D37" s="105">
        <v>87</v>
      </c>
      <c r="E37" s="105"/>
      <c r="F37" s="105">
        <v>70</v>
      </c>
      <c r="G37" s="105"/>
      <c r="H37" s="105"/>
      <c r="I37" s="105">
        <v>82</v>
      </c>
      <c r="J37" s="110">
        <v>114</v>
      </c>
      <c r="K37" s="108">
        <v>104</v>
      </c>
      <c r="L37" s="105">
        <v>116</v>
      </c>
      <c r="M37" s="105">
        <v>72</v>
      </c>
      <c r="N37" s="105"/>
      <c r="O37" s="105">
        <v>83</v>
      </c>
      <c r="P37" s="105">
        <v>142</v>
      </c>
      <c r="Q37" s="107"/>
      <c r="R37" s="108"/>
      <c r="S37" s="105">
        <v>109</v>
      </c>
      <c r="T37" s="105">
        <v>105</v>
      </c>
      <c r="U37" s="105"/>
      <c r="V37" s="109">
        <v>103</v>
      </c>
      <c r="W37" s="109">
        <v>106</v>
      </c>
      <c r="X37" s="110">
        <v>113</v>
      </c>
      <c r="Y37" s="111">
        <v>104</v>
      </c>
      <c r="Z37" s="109"/>
      <c r="AA37" s="109">
        <v>75</v>
      </c>
      <c r="AB37" s="109">
        <v>87</v>
      </c>
      <c r="AC37" s="109">
        <v>129</v>
      </c>
      <c r="AD37" s="109">
        <v>96</v>
      </c>
      <c r="AE37" s="110">
        <v>97</v>
      </c>
      <c r="AF37" s="111"/>
      <c r="AG37" s="109">
        <v>89</v>
      </c>
      <c r="AH37" s="109">
        <v>99</v>
      </c>
      <c r="AI37" s="109">
        <v>111</v>
      </c>
      <c r="AJ37" s="109">
        <v>94</v>
      </c>
      <c r="AK37" s="109">
        <v>131</v>
      </c>
      <c r="AL37" s="110">
        <v>90</v>
      </c>
      <c r="AM37" s="111">
        <v>108</v>
      </c>
      <c r="AN37" s="111"/>
      <c r="AO37" s="111">
        <v>85</v>
      </c>
      <c r="AP37" s="111">
        <v>107</v>
      </c>
      <c r="AQ37" s="111"/>
      <c r="AR37" s="109">
        <v>84</v>
      </c>
      <c r="AS37" s="250">
        <v>96</v>
      </c>
      <c r="AT37" s="111"/>
      <c r="AU37" s="111"/>
      <c r="AV37" s="111"/>
      <c r="AW37" s="109"/>
      <c r="AX37" s="137">
        <f>COUNTA(D37:AW37)</f>
        <v>31</v>
      </c>
      <c r="AY37" s="109">
        <f>SUM(D37:AW37)</f>
        <v>3088</v>
      </c>
      <c r="AZ37" s="112">
        <f>AY37/AX37</f>
        <v>99.612903225806448</v>
      </c>
      <c r="BA37" s="111">
        <f>MAX(D37:AW37)</f>
        <v>142</v>
      </c>
      <c r="BB37" s="114">
        <f>MIN(D37:AW37)</f>
        <v>70</v>
      </c>
    </row>
    <row r="38" spans="1:54" ht="14.25">
      <c r="A38" s="115">
        <v>37</v>
      </c>
      <c r="B38" s="103" t="s">
        <v>141</v>
      </c>
      <c r="C38" s="104" t="s">
        <v>19</v>
      </c>
      <c r="D38" s="105"/>
      <c r="E38" s="105"/>
      <c r="F38" s="105">
        <v>96</v>
      </c>
      <c r="G38" s="105"/>
      <c r="H38" s="105"/>
      <c r="I38" s="105"/>
      <c r="J38" s="107"/>
      <c r="K38" s="108"/>
      <c r="L38" s="105"/>
      <c r="M38" s="105"/>
      <c r="N38" s="105"/>
      <c r="O38" s="105"/>
      <c r="P38" s="105"/>
      <c r="Q38" s="107"/>
      <c r="R38" s="108"/>
      <c r="S38" s="105"/>
      <c r="T38" s="105"/>
      <c r="U38" s="105"/>
      <c r="V38" s="109"/>
      <c r="W38" s="109"/>
      <c r="X38" s="110"/>
      <c r="Y38" s="111"/>
      <c r="Z38" s="109"/>
      <c r="AA38" s="109"/>
      <c r="AB38" s="109"/>
      <c r="AC38" s="109"/>
      <c r="AD38" s="109"/>
      <c r="AE38" s="110"/>
      <c r="AF38" s="111"/>
      <c r="AG38" s="109"/>
      <c r="AH38" s="109"/>
      <c r="AI38" s="109"/>
      <c r="AJ38" s="109"/>
      <c r="AK38" s="109"/>
      <c r="AL38" s="110"/>
      <c r="AM38" s="111"/>
      <c r="AN38" s="111"/>
      <c r="AO38" s="111"/>
      <c r="AP38" s="111"/>
      <c r="AQ38" s="111"/>
      <c r="AR38" s="109"/>
      <c r="AS38" s="250"/>
      <c r="AT38" s="111"/>
      <c r="AU38" s="111"/>
      <c r="AV38" s="111"/>
      <c r="AW38" s="109"/>
      <c r="AX38" s="207">
        <f>COUNTA(D38:AW38)</f>
        <v>1</v>
      </c>
      <c r="AY38" s="109">
        <f>SUM(D38:AW38)</f>
        <v>96</v>
      </c>
      <c r="AZ38" s="112">
        <f>AY38/AX38</f>
        <v>96</v>
      </c>
      <c r="BA38" s="111">
        <f>MAX(D38:AW38)</f>
        <v>96</v>
      </c>
      <c r="BB38" s="114">
        <f>MIN(D38:AW38)</f>
        <v>96</v>
      </c>
    </row>
    <row r="39" spans="1:54" ht="14.25">
      <c r="A39" s="135">
        <v>38</v>
      </c>
      <c r="B39" s="103" t="s">
        <v>186</v>
      </c>
      <c r="C39" s="104" t="s">
        <v>13</v>
      </c>
      <c r="D39" s="105">
        <v>85</v>
      </c>
      <c r="E39" s="105"/>
      <c r="F39" s="105">
        <v>95</v>
      </c>
      <c r="G39" s="105">
        <v>81</v>
      </c>
      <c r="H39" s="105">
        <v>84</v>
      </c>
      <c r="I39" s="105">
        <v>121</v>
      </c>
      <c r="J39" s="107">
        <v>119</v>
      </c>
      <c r="K39" s="108"/>
      <c r="L39" s="105">
        <v>77</v>
      </c>
      <c r="M39" s="105">
        <v>84</v>
      </c>
      <c r="N39" s="105">
        <v>89</v>
      </c>
      <c r="O39" s="105"/>
      <c r="P39" s="105">
        <v>90</v>
      </c>
      <c r="Q39" s="107">
        <v>125</v>
      </c>
      <c r="R39" s="108">
        <v>92</v>
      </c>
      <c r="S39" s="105"/>
      <c r="T39" s="105"/>
      <c r="U39" s="105">
        <v>120</v>
      </c>
      <c r="V39" s="109"/>
      <c r="W39" s="109">
        <v>108</v>
      </c>
      <c r="X39" s="110">
        <v>80</v>
      </c>
      <c r="Y39" s="111">
        <v>91</v>
      </c>
      <c r="Z39" s="109">
        <v>90</v>
      </c>
      <c r="AA39" s="109"/>
      <c r="AB39" s="109">
        <v>95</v>
      </c>
      <c r="AC39" s="109">
        <v>134</v>
      </c>
      <c r="AD39" s="109"/>
      <c r="AE39" s="110">
        <v>68</v>
      </c>
      <c r="AF39" s="111">
        <v>84</v>
      </c>
      <c r="AG39" s="109"/>
      <c r="AH39" s="109">
        <v>70</v>
      </c>
      <c r="AI39" s="109">
        <v>87</v>
      </c>
      <c r="AJ39" s="109">
        <v>104</v>
      </c>
      <c r="AK39" s="109">
        <v>115</v>
      </c>
      <c r="AL39" s="110">
        <v>98</v>
      </c>
      <c r="AM39" s="111">
        <v>78</v>
      </c>
      <c r="AN39" s="111">
        <v>73</v>
      </c>
      <c r="AO39" s="111">
        <v>112</v>
      </c>
      <c r="AP39" s="111">
        <v>100</v>
      </c>
      <c r="AQ39" s="111">
        <v>89</v>
      </c>
      <c r="AR39" s="109">
        <v>105</v>
      </c>
      <c r="AS39" s="250">
        <v>87</v>
      </c>
      <c r="AT39" s="111"/>
      <c r="AU39" s="111"/>
      <c r="AV39" s="111"/>
      <c r="AW39" s="109"/>
      <c r="AX39" s="137">
        <f>COUNTA(D39:AW39)</f>
        <v>33</v>
      </c>
      <c r="AY39" s="109">
        <f>SUM(D39:AW39)</f>
        <v>3130</v>
      </c>
      <c r="AZ39" s="112">
        <f>AY39/AX39</f>
        <v>94.848484848484844</v>
      </c>
      <c r="BA39" s="111">
        <f>MAX(D39:AW39)</f>
        <v>134</v>
      </c>
      <c r="BB39" s="114">
        <f>MIN(D39:AW39)</f>
        <v>68</v>
      </c>
    </row>
    <row r="40" spans="1:54" ht="14.25">
      <c r="A40" s="115">
        <v>39</v>
      </c>
      <c r="B40" s="128" t="s">
        <v>193</v>
      </c>
      <c r="C40" s="120" t="s">
        <v>13</v>
      </c>
      <c r="D40" s="121"/>
      <c r="E40" s="121">
        <v>101</v>
      </c>
      <c r="F40" s="121">
        <v>79</v>
      </c>
      <c r="G40" s="121"/>
      <c r="H40" s="121"/>
      <c r="I40" s="121">
        <v>76</v>
      </c>
      <c r="J40" s="122">
        <v>79</v>
      </c>
      <c r="K40" s="123"/>
      <c r="L40" s="121">
        <v>96</v>
      </c>
      <c r="M40" s="121">
        <v>121</v>
      </c>
      <c r="N40" s="121"/>
      <c r="O40" s="121">
        <v>90</v>
      </c>
      <c r="P40" s="121"/>
      <c r="Q40" s="122">
        <v>82</v>
      </c>
      <c r="R40" s="123">
        <v>84</v>
      </c>
      <c r="S40" s="121"/>
      <c r="T40" s="121">
        <v>101</v>
      </c>
      <c r="U40" s="121"/>
      <c r="V40" s="124"/>
      <c r="W40" s="124"/>
      <c r="X40" s="125"/>
      <c r="Y40" s="126">
        <v>89</v>
      </c>
      <c r="Z40" s="124">
        <v>77</v>
      </c>
      <c r="AA40" s="124">
        <v>104</v>
      </c>
      <c r="AB40" s="124">
        <v>92</v>
      </c>
      <c r="AC40" s="124"/>
      <c r="AD40" s="124">
        <v>97</v>
      </c>
      <c r="AE40" s="125">
        <v>110</v>
      </c>
      <c r="AF40" s="126">
        <v>100</v>
      </c>
      <c r="AG40" s="124">
        <v>120</v>
      </c>
      <c r="AH40" s="124">
        <v>109</v>
      </c>
      <c r="AI40" s="124">
        <v>114</v>
      </c>
      <c r="AJ40" s="124">
        <v>114</v>
      </c>
      <c r="AK40" s="124">
        <v>75</v>
      </c>
      <c r="AL40" s="125">
        <v>121</v>
      </c>
      <c r="AM40" s="126"/>
      <c r="AN40" s="126">
        <v>73</v>
      </c>
      <c r="AO40" s="126">
        <v>92</v>
      </c>
      <c r="AP40" s="126">
        <v>101</v>
      </c>
      <c r="AQ40" s="126">
        <v>93</v>
      </c>
      <c r="AR40" s="124">
        <v>74</v>
      </c>
      <c r="AS40" s="252">
        <v>86</v>
      </c>
      <c r="AT40" s="126"/>
      <c r="AU40" s="126"/>
      <c r="AV40" s="126"/>
      <c r="AW40" s="124"/>
      <c r="AX40" s="133">
        <f>COUNTA(D40:AW40)</f>
        <v>29</v>
      </c>
      <c r="AY40" s="124">
        <f>SUM(D40:AW40)</f>
        <v>2750</v>
      </c>
      <c r="AZ40" s="129">
        <f>AY40/AX40</f>
        <v>94.827586206896555</v>
      </c>
      <c r="BA40" s="126">
        <f>MAX(D40:AW40)</f>
        <v>121</v>
      </c>
      <c r="BB40" s="130">
        <f>MIN(D40:AW40)</f>
        <v>73</v>
      </c>
    </row>
    <row r="41" spans="1:54" ht="14.25">
      <c r="A41" s="115">
        <v>40</v>
      </c>
      <c r="B41" s="103" t="s">
        <v>189</v>
      </c>
      <c r="C41" s="104" t="s">
        <v>10</v>
      </c>
      <c r="D41" s="105"/>
      <c r="E41" s="105"/>
      <c r="F41" s="105"/>
      <c r="G41" s="105">
        <v>98</v>
      </c>
      <c r="H41" s="105"/>
      <c r="I41" s="105">
        <v>83</v>
      </c>
      <c r="J41" s="107">
        <v>122</v>
      </c>
      <c r="K41" s="108"/>
      <c r="L41" s="105"/>
      <c r="M41" s="105"/>
      <c r="N41" s="105"/>
      <c r="O41" s="105">
        <v>67</v>
      </c>
      <c r="P41" s="105"/>
      <c r="Q41" s="107"/>
      <c r="R41" s="108">
        <v>86</v>
      </c>
      <c r="S41" s="105"/>
      <c r="T41" s="105">
        <v>79</v>
      </c>
      <c r="U41" s="105">
        <v>105</v>
      </c>
      <c r="V41" s="109"/>
      <c r="W41" s="109"/>
      <c r="X41" s="110"/>
      <c r="Y41" s="111"/>
      <c r="Z41" s="109"/>
      <c r="AA41" s="109"/>
      <c r="AB41" s="109"/>
      <c r="AC41" s="109"/>
      <c r="AD41" s="109"/>
      <c r="AE41" s="110"/>
      <c r="AF41" s="111"/>
      <c r="AG41" s="109"/>
      <c r="AH41" s="109"/>
      <c r="AI41" s="109"/>
      <c r="AJ41" s="109"/>
      <c r="AK41" s="109"/>
      <c r="AL41" s="110"/>
      <c r="AM41" s="111"/>
      <c r="AN41" s="111"/>
      <c r="AO41" s="111"/>
      <c r="AP41" s="111"/>
      <c r="AQ41" s="111"/>
      <c r="AR41" s="109"/>
      <c r="AS41" s="250"/>
      <c r="AT41" s="111"/>
      <c r="AU41" s="111"/>
      <c r="AV41" s="111"/>
      <c r="AW41" s="109"/>
      <c r="AX41" s="207">
        <f>COUNTA(D41:AW41)</f>
        <v>7</v>
      </c>
      <c r="AY41" s="109">
        <f>SUM(D41:AW41)</f>
        <v>640</v>
      </c>
      <c r="AZ41" s="112">
        <f>AY41/AX41</f>
        <v>91.428571428571431</v>
      </c>
      <c r="BA41" s="111">
        <f>MAX(D41:AW41)</f>
        <v>122</v>
      </c>
      <c r="BB41" s="114">
        <f>MIN(D41:AW41)</f>
        <v>67</v>
      </c>
    </row>
    <row r="42" spans="1:54" ht="14.25">
      <c r="A42" s="115">
        <v>41</v>
      </c>
      <c r="B42" s="103" t="s">
        <v>182</v>
      </c>
      <c r="C42" s="104" t="s">
        <v>10</v>
      </c>
      <c r="D42" s="105">
        <v>99</v>
      </c>
      <c r="E42" s="105">
        <v>94</v>
      </c>
      <c r="F42" s="105">
        <v>81</v>
      </c>
      <c r="G42" s="105"/>
      <c r="H42" s="105"/>
      <c r="I42" s="105"/>
      <c r="J42" s="107"/>
      <c r="K42" s="108"/>
      <c r="L42" s="105"/>
      <c r="M42" s="105"/>
      <c r="N42" s="105"/>
      <c r="O42" s="105"/>
      <c r="P42" s="105"/>
      <c r="Q42" s="107"/>
      <c r="R42" s="108"/>
      <c r="S42" s="105"/>
      <c r="T42" s="105"/>
      <c r="U42" s="105"/>
      <c r="V42" s="109"/>
      <c r="W42" s="109"/>
      <c r="X42" s="110"/>
      <c r="Y42" s="111"/>
      <c r="Z42" s="109"/>
      <c r="AA42" s="109"/>
      <c r="AB42" s="109"/>
      <c r="AC42" s="109"/>
      <c r="AD42" s="109"/>
      <c r="AE42" s="110"/>
      <c r="AF42" s="111"/>
      <c r="AG42" s="109"/>
      <c r="AH42" s="109"/>
      <c r="AI42" s="109"/>
      <c r="AJ42" s="109"/>
      <c r="AK42" s="109"/>
      <c r="AL42" s="110"/>
      <c r="AM42" s="111"/>
      <c r="AN42" s="111"/>
      <c r="AO42" s="111"/>
      <c r="AP42" s="111"/>
      <c r="AQ42" s="111"/>
      <c r="AR42" s="109"/>
      <c r="AS42" s="250"/>
      <c r="AT42" s="111"/>
      <c r="AU42" s="111"/>
      <c r="AV42" s="111"/>
      <c r="AW42" s="109"/>
      <c r="AX42" s="207">
        <f>COUNTA(D42:AW42)</f>
        <v>3</v>
      </c>
      <c r="AY42" s="109">
        <f>SUM(D42:AW42)</f>
        <v>274</v>
      </c>
      <c r="AZ42" s="112">
        <f>AY42/AX42</f>
        <v>91.333333333333329</v>
      </c>
      <c r="BA42" s="111">
        <f>MAX(D42:AW42)</f>
        <v>99</v>
      </c>
      <c r="BB42" s="114">
        <f>MIN(D42:AW42)</f>
        <v>81</v>
      </c>
    </row>
    <row r="43" spans="1:54" ht="14.25">
      <c r="A43" s="135">
        <v>42</v>
      </c>
      <c r="B43" s="119" t="s">
        <v>183</v>
      </c>
      <c r="C43" s="120" t="s">
        <v>10</v>
      </c>
      <c r="D43" s="121">
        <v>89</v>
      </c>
      <c r="E43" s="121">
        <v>92</v>
      </c>
      <c r="F43" s="121"/>
      <c r="G43" s="121"/>
      <c r="H43" s="121"/>
      <c r="I43" s="121"/>
      <c r="J43" s="122"/>
      <c r="K43" s="123"/>
      <c r="L43" s="121"/>
      <c r="M43" s="121"/>
      <c r="N43" s="121"/>
      <c r="O43" s="121"/>
      <c r="P43" s="121"/>
      <c r="Q43" s="122"/>
      <c r="R43" s="200"/>
      <c r="S43" s="121"/>
      <c r="T43" s="121"/>
      <c r="U43" s="121"/>
      <c r="V43" s="124"/>
      <c r="W43" s="124"/>
      <c r="X43" s="125"/>
      <c r="Y43" s="126"/>
      <c r="Z43" s="124"/>
      <c r="AA43" s="124"/>
      <c r="AB43" s="124"/>
      <c r="AC43" s="124"/>
      <c r="AD43" s="124"/>
      <c r="AE43" s="125"/>
      <c r="AF43" s="126"/>
      <c r="AG43" s="124"/>
      <c r="AH43" s="124"/>
      <c r="AI43" s="124"/>
      <c r="AJ43" s="124"/>
      <c r="AK43" s="124"/>
      <c r="AL43" s="125"/>
      <c r="AM43" s="126"/>
      <c r="AN43" s="126"/>
      <c r="AO43" s="126"/>
      <c r="AP43" s="126"/>
      <c r="AQ43" s="126"/>
      <c r="AR43" s="124"/>
      <c r="AS43" s="252"/>
      <c r="AT43" s="126"/>
      <c r="AU43" s="126"/>
      <c r="AV43" s="126"/>
      <c r="AW43" s="124"/>
      <c r="AX43" s="208">
        <f>COUNTA(D43:AW43)</f>
        <v>2</v>
      </c>
      <c r="AY43" s="124">
        <f>SUM(D43:AW43)</f>
        <v>181</v>
      </c>
      <c r="AZ43" s="129">
        <f>AY43/AX43</f>
        <v>90.5</v>
      </c>
      <c r="BA43" s="126">
        <f>MAX(D43:AW43)</f>
        <v>92</v>
      </c>
      <c r="BB43" s="130">
        <f>MIN(D43:AW43)</f>
        <v>89</v>
      </c>
    </row>
    <row r="44" spans="1:54" ht="14.25">
      <c r="A44" s="135">
        <v>43</v>
      </c>
      <c r="B44" s="119" t="s">
        <v>187</v>
      </c>
      <c r="C44" s="120" t="s">
        <v>10</v>
      </c>
      <c r="D44" s="121"/>
      <c r="E44" s="121"/>
      <c r="F44" s="121">
        <v>108</v>
      </c>
      <c r="G44" s="121"/>
      <c r="H44" s="121"/>
      <c r="I44" s="121"/>
      <c r="J44" s="122"/>
      <c r="K44" s="123"/>
      <c r="L44" s="121"/>
      <c r="M44" s="121"/>
      <c r="N44" s="121"/>
      <c r="O44" s="121"/>
      <c r="P44" s="121">
        <v>77</v>
      </c>
      <c r="Q44" s="122">
        <v>125</v>
      </c>
      <c r="R44" s="123"/>
      <c r="S44" s="121"/>
      <c r="T44" s="121"/>
      <c r="U44" s="121"/>
      <c r="V44" s="124"/>
      <c r="W44" s="124"/>
      <c r="X44" s="125"/>
      <c r="Y44" s="126">
        <v>87</v>
      </c>
      <c r="Z44" s="124"/>
      <c r="AA44" s="124"/>
      <c r="AB44" s="124"/>
      <c r="AC44" s="124"/>
      <c r="AD44" s="124"/>
      <c r="AE44" s="125"/>
      <c r="AF44" s="126">
        <v>86</v>
      </c>
      <c r="AG44" s="124">
        <v>54</v>
      </c>
      <c r="AH44" s="124">
        <v>48</v>
      </c>
      <c r="AI44" s="124">
        <v>55</v>
      </c>
      <c r="AJ44" s="124">
        <v>95</v>
      </c>
      <c r="AK44" s="124">
        <v>116</v>
      </c>
      <c r="AL44" s="125">
        <v>109</v>
      </c>
      <c r="AM44" s="126">
        <v>64</v>
      </c>
      <c r="AN44" s="126">
        <v>82</v>
      </c>
      <c r="AO44" s="126">
        <v>73</v>
      </c>
      <c r="AP44" s="126">
        <v>79</v>
      </c>
      <c r="AQ44" s="126">
        <v>115</v>
      </c>
      <c r="AR44" s="124">
        <v>84</v>
      </c>
      <c r="AS44" s="252">
        <v>102</v>
      </c>
      <c r="AT44" s="126"/>
      <c r="AU44" s="126"/>
      <c r="AV44" s="126"/>
      <c r="AW44" s="124"/>
      <c r="AX44" s="133">
        <f>COUNTA(D44:AW44)</f>
        <v>18</v>
      </c>
      <c r="AY44" s="124">
        <f>SUM(D44:AW44)</f>
        <v>1559</v>
      </c>
      <c r="AZ44" s="129">
        <f>AY44/AX44</f>
        <v>86.611111111111114</v>
      </c>
      <c r="BA44" s="126">
        <f>MAX(D44:AW44)</f>
        <v>125</v>
      </c>
      <c r="BB44" s="130">
        <f>MIN(D44:AW44)</f>
        <v>48</v>
      </c>
    </row>
    <row r="45" spans="1:54" ht="14.25">
      <c r="A45" s="135">
        <v>44</v>
      </c>
      <c r="B45" s="119" t="s">
        <v>148</v>
      </c>
      <c r="C45" s="120" t="s">
        <v>17</v>
      </c>
      <c r="D45" s="121"/>
      <c r="E45" s="121"/>
      <c r="F45" s="121"/>
      <c r="G45" s="121"/>
      <c r="H45" s="121"/>
      <c r="I45" s="121"/>
      <c r="J45" s="122"/>
      <c r="K45" s="123"/>
      <c r="L45" s="121"/>
      <c r="M45" s="121"/>
      <c r="N45" s="121"/>
      <c r="O45" s="121"/>
      <c r="P45" s="121"/>
      <c r="Q45" s="122"/>
      <c r="R45" s="123"/>
      <c r="S45" s="121"/>
      <c r="T45" s="121"/>
      <c r="U45" s="121"/>
      <c r="V45" s="124"/>
      <c r="W45" s="124"/>
      <c r="X45" s="125"/>
      <c r="Y45" s="126"/>
      <c r="Z45" s="124"/>
      <c r="AA45" s="124"/>
      <c r="AB45" s="124"/>
      <c r="AC45" s="124"/>
      <c r="AD45" s="124"/>
      <c r="AE45" s="125"/>
      <c r="AF45" s="126"/>
      <c r="AG45" s="124"/>
      <c r="AH45" s="124"/>
      <c r="AI45" s="124"/>
      <c r="AJ45" s="124"/>
      <c r="AK45" s="124"/>
      <c r="AL45" s="125">
        <v>85</v>
      </c>
      <c r="AM45" s="126"/>
      <c r="AN45" s="126"/>
      <c r="AO45" s="126"/>
      <c r="AP45" s="126"/>
      <c r="AQ45" s="126"/>
      <c r="AR45" s="124"/>
      <c r="AS45" s="252"/>
      <c r="AT45" s="126"/>
      <c r="AU45" s="126"/>
      <c r="AV45" s="126"/>
      <c r="AW45" s="124"/>
      <c r="AX45" s="208">
        <f>COUNTA(D45:AW45)</f>
        <v>1</v>
      </c>
      <c r="AY45" s="124">
        <f>SUM(D45:AW45)</f>
        <v>85</v>
      </c>
      <c r="AZ45" s="129">
        <f>AY45/AX45</f>
        <v>85</v>
      </c>
      <c r="BA45" s="126">
        <f>MAX(D45:AW45)</f>
        <v>85</v>
      </c>
      <c r="BB45" s="130">
        <f>MIN(D45:AW45)</f>
        <v>85</v>
      </c>
    </row>
    <row r="46" spans="1:54" ht="14.25">
      <c r="A46" s="115">
        <v>45</v>
      </c>
      <c r="B46" s="118" t="s">
        <v>185</v>
      </c>
      <c r="C46" s="104" t="s">
        <v>13</v>
      </c>
      <c r="D46" s="105">
        <v>79</v>
      </c>
      <c r="E46" s="105">
        <v>108</v>
      </c>
      <c r="F46" s="105"/>
      <c r="G46" s="105">
        <v>56</v>
      </c>
      <c r="H46" s="105">
        <v>93</v>
      </c>
      <c r="I46" s="105"/>
      <c r="J46" s="107"/>
      <c r="K46" s="108">
        <v>70</v>
      </c>
      <c r="L46" s="105"/>
      <c r="M46" s="105"/>
      <c r="N46" s="105">
        <v>79</v>
      </c>
      <c r="O46" s="105"/>
      <c r="P46" s="105"/>
      <c r="Q46" s="107"/>
      <c r="R46" s="108">
        <v>78</v>
      </c>
      <c r="S46" s="105">
        <v>54</v>
      </c>
      <c r="T46" s="105"/>
      <c r="U46" s="105">
        <v>86</v>
      </c>
      <c r="V46" s="109">
        <v>66</v>
      </c>
      <c r="W46" s="109">
        <v>92</v>
      </c>
      <c r="X46" s="110">
        <v>65</v>
      </c>
      <c r="Y46" s="111"/>
      <c r="Z46" s="109">
        <v>88</v>
      </c>
      <c r="AA46" s="109">
        <v>83</v>
      </c>
      <c r="AB46" s="109"/>
      <c r="AC46" s="109">
        <v>79</v>
      </c>
      <c r="AD46" s="109">
        <v>86</v>
      </c>
      <c r="AE46" s="110"/>
      <c r="AF46" s="111">
        <v>87</v>
      </c>
      <c r="AG46" s="109">
        <v>77</v>
      </c>
      <c r="AH46" s="109"/>
      <c r="AI46" s="109"/>
      <c r="AJ46" s="109"/>
      <c r="AK46" s="109"/>
      <c r="AL46" s="110"/>
      <c r="AM46" s="111">
        <v>74</v>
      </c>
      <c r="AN46" s="111">
        <v>96</v>
      </c>
      <c r="AO46" s="111"/>
      <c r="AP46" s="111"/>
      <c r="AQ46" s="111"/>
      <c r="AR46" s="109"/>
      <c r="AS46" s="250"/>
      <c r="AT46" s="111"/>
      <c r="AU46" s="111"/>
      <c r="AV46" s="111"/>
      <c r="AW46" s="109"/>
      <c r="AX46" s="137">
        <f>COUNTA(D46:AW46)</f>
        <v>20</v>
      </c>
      <c r="AY46" s="109">
        <f>SUM(D46:AW46)</f>
        <v>1596</v>
      </c>
      <c r="AZ46" s="112">
        <f>AY46/AX46</f>
        <v>79.8</v>
      </c>
      <c r="BA46" s="111">
        <f>MAX(D46:AW46)</f>
        <v>108</v>
      </c>
      <c r="BB46" s="114">
        <f>MIN(D46:AW46)</f>
        <v>54</v>
      </c>
    </row>
    <row r="47" spans="1:54" ht="14.25">
      <c r="A47" s="115">
        <v>46</v>
      </c>
      <c r="B47" s="118" t="s">
        <v>192</v>
      </c>
      <c r="C47" s="104" t="s">
        <v>13</v>
      </c>
      <c r="D47" s="105"/>
      <c r="E47" s="105">
        <v>62</v>
      </c>
      <c r="F47" s="105"/>
      <c r="G47" s="105">
        <v>55</v>
      </c>
      <c r="H47" s="105">
        <v>75</v>
      </c>
      <c r="I47" s="105"/>
      <c r="J47" s="107"/>
      <c r="K47" s="108">
        <v>80</v>
      </c>
      <c r="L47" s="105"/>
      <c r="M47" s="105"/>
      <c r="N47" s="105">
        <v>49</v>
      </c>
      <c r="O47" s="105"/>
      <c r="P47" s="105"/>
      <c r="Q47" s="107"/>
      <c r="R47" s="108"/>
      <c r="S47" s="105">
        <v>54</v>
      </c>
      <c r="T47" s="105"/>
      <c r="U47" s="105">
        <v>54</v>
      </c>
      <c r="V47" s="109">
        <v>46</v>
      </c>
      <c r="W47" s="109"/>
      <c r="X47" s="110"/>
      <c r="Y47" s="111"/>
      <c r="Z47" s="109"/>
      <c r="AA47" s="109"/>
      <c r="AB47" s="109"/>
      <c r="AC47" s="109"/>
      <c r="AD47" s="109"/>
      <c r="AE47" s="110"/>
      <c r="AF47" s="111"/>
      <c r="AG47" s="109"/>
      <c r="AH47" s="109"/>
      <c r="AI47" s="109"/>
      <c r="AJ47" s="109"/>
      <c r="AK47" s="109"/>
      <c r="AL47" s="110"/>
      <c r="AM47" s="111"/>
      <c r="AN47" s="111"/>
      <c r="AO47" s="111"/>
      <c r="AP47" s="111"/>
      <c r="AQ47" s="111">
        <v>84</v>
      </c>
      <c r="AR47" s="109"/>
      <c r="AS47" s="250"/>
      <c r="AT47" s="111"/>
      <c r="AU47" s="111"/>
      <c r="AV47" s="111"/>
      <c r="AW47" s="109"/>
      <c r="AX47" s="207">
        <f>COUNTA(D47:AW47)</f>
        <v>9</v>
      </c>
      <c r="AY47" s="109">
        <f>SUM(D47:AW47)</f>
        <v>559</v>
      </c>
      <c r="AZ47" s="112">
        <f>AY47/AX47</f>
        <v>62.111111111111114</v>
      </c>
      <c r="BA47" s="111">
        <f>MAX(D47:AW47)</f>
        <v>84</v>
      </c>
      <c r="BB47" s="114">
        <f>MIN(D47:AW47)</f>
        <v>46</v>
      </c>
    </row>
    <row r="48" spans="1:54" ht="15" thickBot="1">
      <c r="A48" s="135">
        <v>47</v>
      </c>
      <c r="B48" s="119" t="s">
        <v>224</v>
      </c>
      <c r="C48" s="120" t="s">
        <v>13</v>
      </c>
      <c r="D48" s="121"/>
      <c r="E48" s="121"/>
      <c r="F48" s="121"/>
      <c r="G48" s="121"/>
      <c r="H48" s="121"/>
      <c r="I48" s="121"/>
      <c r="J48" s="122"/>
      <c r="K48" s="123"/>
      <c r="L48" s="121"/>
      <c r="M48" s="121"/>
      <c r="N48" s="121"/>
      <c r="O48" s="121">
        <v>73</v>
      </c>
      <c r="P48" s="121">
        <v>58</v>
      </c>
      <c r="Q48" s="122">
        <v>38</v>
      </c>
      <c r="R48" s="123"/>
      <c r="S48" s="121"/>
      <c r="T48" s="121">
        <v>59</v>
      </c>
      <c r="U48" s="121"/>
      <c r="V48" s="124"/>
      <c r="W48" s="124"/>
      <c r="X48" s="125"/>
      <c r="Y48" s="126"/>
      <c r="Z48" s="124"/>
      <c r="AA48" s="124"/>
      <c r="AB48" s="124"/>
      <c r="AC48" s="124"/>
      <c r="AD48" s="124"/>
      <c r="AE48" s="125"/>
      <c r="AF48" s="126"/>
      <c r="AG48" s="124"/>
      <c r="AH48" s="124"/>
      <c r="AI48" s="124"/>
      <c r="AJ48" s="124"/>
      <c r="AK48" s="124"/>
      <c r="AL48" s="125"/>
      <c r="AM48" s="126"/>
      <c r="AN48" s="126"/>
      <c r="AO48" s="126"/>
      <c r="AP48" s="126"/>
      <c r="AQ48" s="126"/>
      <c r="AR48" s="124"/>
      <c r="AS48" s="252"/>
      <c r="AT48" s="126"/>
      <c r="AU48" s="126"/>
      <c r="AV48" s="126"/>
      <c r="AW48" s="124"/>
      <c r="AX48" s="208">
        <f>COUNTA(D48:AW48)</f>
        <v>4</v>
      </c>
      <c r="AY48" s="124">
        <f>SUM(D48:AW48)</f>
        <v>228</v>
      </c>
      <c r="AZ48" s="129">
        <f>AY48/AX48</f>
        <v>57</v>
      </c>
      <c r="BA48" s="126">
        <f>MAX(D48:AW48)</f>
        <v>73</v>
      </c>
      <c r="BB48" s="130">
        <f>MIN(D48:AW48)</f>
        <v>38</v>
      </c>
    </row>
    <row r="49" spans="1:54" ht="14.25">
      <c r="A49" s="256">
        <v>48</v>
      </c>
      <c r="B49" s="257" t="s">
        <v>368</v>
      </c>
      <c r="C49" s="258" t="s">
        <v>20</v>
      </c>
      <c r="D49" s="259"/>
      <c r="E49" s="259"/>
      <c r="F49" s="259"/>
      <c r="G49" s="259"/>
      <c r="H49" s="259"/>
      <c r="I49" s="259"/>
      <c r="J49" s="260"/>
      <c r="K49" s="261"/>
      <c r="L49" s="259"/>
      <c r="M49" s="259"/>
      <c r="N49" s="259"/>
      <c r="O49" s="259"/>
      <c r="P49" s="259"/>
      <c r="Q49" s="260"/>
      <c r="R49" s="261"/>
      <c r="S49" s="259"/>
      <c r="T49" s="259"/>
      <c r="U49" s="259"/>
      <c r="V49" s="262"/>
      <c r="W49" s="262"/>
      <c r="X49" s="263"/>
      <c r="Y49" s="264"/>
      <c r="Z49" s="262"/>
      <c r="AA49" s="262"/>
      <c r="AB49" s="262"/>
      <c r="AC49" s="262"/>
      <c r="AD49" s="262"/>
      <c r="AE49" s="263"/>
      <c r="AF49" s="264"/>
      <c r="AG49" s="262"/>
      <c r="AH49" s="262"/>
      <c r="AI49" s="262"/>
      <c r="AJ49" s="262"/>
      <c r="AK49" s="262"/>
      <c r="AL49" s="263"/>
      <c r="AM49" s="264"/>
      <c r="AN49" s="264"/>
      <c r="AO49" s="264"/>
      <c r="AP49" s="264"/>
      <c r="AQ49" s="264"/>
      <c r="AR49" s="262"/>
      <c r="AS49" s="265"/>
      <c r="AT49" s="264"/>
      <c r="AU49" s="264"/>
      <c r="AV49" s="264"/>
      <c r="AW49" s="262"/>
      <c r="AX49" s="266">
        <f>COUNTA(D49:AW49)</f>
        <v>0</v>
      </c>
      <c r="AY49" s="267">
        <f>SUM(D49:AW49)</f>
        <v>0</v>
      </c>
      <c r="AZ49" s="268" t="e">
        <f>AY49/AX49</f>
        <v>#DIV/0!</v>
      </c>
      <c r="BA49" s="269">
        <f>MAX(D49:AW49)</f>
        <v>0</v>
      </c>
      <c r="BB49" s="270">
        <f>MIN(D49:AW49)</f>
        <v>0</v>
      </c>
    </row>
    <row r="50" spans="1:54" ht="14.25">
      <c r="A50" s="115">
        <v>49</v>
      </c>
      <c r="B50" s="103" t="s">
        <v>144</v>
      </c>
      <c r="C50" s="104" t="s">
        <v>19</v>
      </c>
      <c r="D50" s="105"/>
      <c r="E50" s="105"/>
      <c r="F50" s="105"/>
      <c r="G50" s="105"/>
      <c r="H50" s="105"/>
      <c r="I50" s="105"/>
      <c r="J50" s="107"/>
      <c r="K50" s="108"/>
      <c r="L50" s="105"/>
      <c r="M50" s="105"/>
      <c r="N50" s="105"/>
      <c r="O50" s="105"/>
      <c r="P50" s="105"/>
      <c r="Q50" s="107"/>
      <c r="R50" s="108"/>
      <c r="S50" s="105"/>
      <c r="T50" s="105"/>
      <c r="U50" s="105"/>
      <c r="V50" s="109"/>
      <c r="W50" s="109"/>
      <c r="X50" s="110"/>
      <c r="Y50" s="111"/>
      <c r="Z50" s="109"/>
      <c r="AA50" s="109"/>
      <c r="AB50" s="109"/>
      <c r="AC50" s="109"/>
      <c r="AD50" s="109"/>
      <c r="AE50" s="110"/>
      <c r="AF50" s="111"/>
      <c r="AG50" s="109"/>
      <c r="AH50" s="109"/>
      <c r="AI50" s="109"/>
      <c r="AJ50" s="109"/>
      <c r="AK50" s="109"/>
      <c r="AL50" s="110"/>
      <c r="AM50" s="111"/>
      <c r="AN50" s="111"/>
      <c r="AO50" s="111"/>
      <c r="AP50" s="111"/>
      <c r="AQ50" s="111"/>
      <c r="AR50" s="109"/>
      <c r="AS50" s="250"/>
      <c r="AT50" s="111"/>
      <c r="AU50" s="111"/>
      <c r="AV50" s="111"/>
      <c r="AW50" s="109"/>
      <c r="AX50" s="137">
        <f t="shared" ref="AX35:AX51" si="0">COUNTA(D50:AW50)</f>
        <v>0</v>
      </c>
      <c r="AY50" s="109">
        <f t="shared" ref="AY35:AY51" si="1">SUM(D50:AW50)</f>
        <v>0</v>
      </c>
      <c r="AZ50" s="112" t="e">
        <f t="shared" ref="AZ35:AZ51" si="2">AY50/AX50</f>
        <v>#DIV/0!</v>
      </c>
      <c r="BA50" s="111">
        <f t="shared" ref="BA35:BA51" si="3">MAX(D50:AW50)</f>
        <v>0</v>
      </c>
      <c r="BB50" s="114">
        <f t="shared" ref="BB35:BB51" si="4">MIN(D50:AW50)</f>
        <v>0</v>
      </c>
    </row>
    <row r="51" spans="1:54" ht="15" thickBot="1">
      <c r="A51" s="138">
        <v>50</v>
      </c>
      <c r="B51" s="139" t="s">
        <v>138</v>
      </c>
      <c r="C51" s="140" t="s">
        <v>16</v>
      </c>
      <c r="D51" s="141"/>
      <c r="E51" s="141"/>
      <c r="F51" s="141"/>
      <c r="G51" s="141"/>
      <c r="H51" s="141"/>
      <c r="I51" s="141"/>
      <c r="J51" s="142"/>
      <c r="K51" s="143"/>
      <c r="L51" s="141"/>
      <c r="M51" s="141"/>
      <c r="N51" s="141"/>
      <c r="O51" s="141"/>
      <c r="P51" s="141"/>
      <c r="Q51" s="142"/>
      <c r="R51" s="143"/>
      <c r="S51" s="141"/>
      <c r="T51" s="141"/>
      <c r="U51" s="141"/>
      <c r="V51" s="144"/>
      <c r="W51" s="144"/>
      <c r="X51" s="145"/>
      <c r="Y51" s="146"/>
      <c r="Z51" s="144"/>
      <c r="AA51" s="144"/>
      <c r="AB51" s="144"/>
      <c r="AC51" s="144"/>
      <c r="AD51" s="144"/>
      <c r="AE51" s="145"/>
      <c r="AF51" s="146"/>
      <c r="AG51" s="144"/>
      <c r="AH51" s="144"/>
      <c r="AI51" s="144"/>
      <c r="AJ51" s="144"/>
      <c r="AK51" s="144"/>
      <c r="AL51" s="145"/>
      <c r="AM51" s="146"/>
      <c r="AN51" s="146"/>
      <c r="AO51" s="146"/>
      <c r="AP51" s="146"/>
      <c r="AQ51" s="146"/>
      <c r="AR51" s="144"/>
      <c r="AS51" s="253"/>
      <c r="AT51" s="146"/>
      <c r="AU51" s="146"/>
      <c r="AV51" s="146"/>
      <c r="AW51" s="144"/>
      <c r="AX51" s="147">
        <f t="shared" si="0"/>
        <v>0</v>
      </c>
      <c r="AY51" s="144">
        <f t="shared" si="1"/>
        <v>0</v>
      </c>
      <c r="AZ51" s="148" t="e">
        <f t="shared" si="2"/>
        <v>#DIV/0!</v>
      </c>
      <c r="BA51" s="146">
        <f t="shared" si="3"/>
        <v>0</v>
      </c>
      <c r="BB51" s="149">
        <f t="shared" si="4"/>
        <v>0</v>
      </c>
    </row>
    <row r="55" spans="1:54">
      <c r="C55" s="132"/>
    </row>
  </sheetData>
  <autoFilter ref="A1:BB5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showButton="0"/>
    <filterColumn colId="50" showButton="0"/>
    <filterColumn colId="51" showButton="0"/>
    <filterColumn colId="52" showButton="0"/>
  </autoFilter>
  <sortState ref="B3:BB49">
    <sortCondition descending="1" ref="AZ3:AZ49"/>
  </sortState>
  <mergeCells count="4">
    <mergeCell ref="A1:A2"/>
    <mergeCell ref="B1:B2"/>
    <mergeCell ref="C1:C2"/>
    <mergeCell ref="D1:BB1"/>
  </mergeCells>
  <conditionalFormatting sqref="D1:D2 E2:BB2 B1:C1 AY3:BB51 B3:C51">
    <cfRule type="cellIs" dxfId="3" priority="10" stopIfTrue="1" operator="equal">
      <formula>0</formula>
    </cfRule>
  </conditionalFormatting>
  <conditionalFormatting sqref="D28:AW41 D3:AX20 D22:AW23 AX21:AX45 D46:AX51">
    <cfRule type="cellIs" dxfId="2" priority="9" stopIfTrue="1" operator="greaterThanOrEqual">
      <formula>200</formula>
    </cfRule>
  </conditionalFormatting>
  <conditionalFormatting sqref="D3:AW51">
    <cfRule type="cellIs" dxfId="1" priority="8" operator="greaterThan">
      <formula>199</formula>
    </cfRule>
  </conditionalFormatting>
  <conditionalFormatting sqref="D3:AW51">
    <cfRule type="cellIs" dxfId="0" priority="7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rozlosování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2018-02-08T10:06:30Z</cp:lastPrinted>
  <dcterms:created xsi:type="dcterms:W3CDTF">2017-10-10T10:24:51Z</dcterms:created>
  <dcterms:modified xsi:type="dcterms:W3CDTF">2018-02-08T10:56:19Z</dcterms:modified>
</cp:coreProperties>
</file>