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85" windowWidth="18735" windowHeight="8385" activeTab="1"/>
  </bookViews>
  <sheets>
    <sheet name="družstva" sheetId="2" r:id="rId1"/>
    <sheet name="rozlosování" sheetId="1" r:id="rId2"/>
    <sheet name="jednotlivci" sheetId="3" r:id="rId3"/>
  </sheets>
  <definedNames>
    <definedName name="_xlnm._FilterDatabase" localSheetId="0" hidden="1">družstva!$B$3:$BJ$10</definedName>
    <definedName name="_xlnm._FilterDatabase" localSheetId="2" hidden="1">jednotlivci!$A$1:$BI$54</definedName>
  </definedNames>
  <calcPr calcId="124519"/>
</workbook>
</file>

<file path=xl/calcChain.xml><?xml version="1.0" encoding="utf-8"?>
<calcChain xmlns="http://schemas.openxmlformats.org/spreadsheetml/2006/main">
  <c r="BI26" i="3"/>
  <c r="BH26"/>
  <c r="BF26"/>
  <c r="BE26"/>
  <c r="BI44"/>
  <c r="BH44"/>
  <c r="BF44"/>
  <c r="BG44" s="1"/>
  <c r="BE44"/>
  <c r="BF10" i="2"/>
  <c r="BI29" i="3"/>
  <c r="BH29"/>
  <c r="BF29"/>
  <c r="BE29"/>
  <c r="BI19"/>
  <c r="BH19"/>
  <c r="BF19"/>
  <c r="BE19"/>
  <c r="BI10"/>
  <c r="BH10"/>
  <c r="BF10"/>
  <c r="BE10"/>
  <c r="BI35"/>
  <c r="BH35"/>
  <c r="BF35"/>
  <c r="BE35"/>
  <c r="BG26" l="1"/>
  <c r="BG29"/>
  <c r="BG35"/>
  <c r="BG10"/>
  <c r="BG19"/>
  <c r="BI6"/>
  <c r="BH6"/>
  <c r="BF6"/>
  <c r="BE6"/>
  <c r="BI53"/>
  <c r="BH53"/>
  <c r="BF53"/>
  <c r="BE53"/>
  <c r="BD9" i="2"/>
  <c r="BE7" i="3"/>
  <c r="BE22"/>
  <c r="BE8"/>
  <c r="BI32"/>
  <c r="BH32"/>
  <c r="BF32"/>
  <c r="BE32"/>
  <c r="BI49"/>
  <c r="BH49"/>
  <c r="BF49"/>
  <c r="BE49"/>
  <c r="BI34"/>
  <c r="BH34"/>
  <c r="BF34"/>
  <c r="BE34"/>
  <c r="BI28"/>
  <c r="BH28"/>
  <c r="BF28"/>
  <c r="BE28"/>
  <c r="BI36"/>
  <c r="BH36"/>
  <c r="BF36"/>
  <c r="BE36"/>
  <c r="BI38"/>
  <c r="BH38"/>
  <c r="BF38"/>
  <c r="BE38"/>
  <c r="BI18"/>
  <c r="BH18"/>
  <c r="BF18"/>
  <c r="BE18"/>
  <c r="BI3"/>
  <c r="BH3"/>
  <c r="BF3"/>
  <c r="BE3"/>
  <c r="BI33"/>
  <c r="BH33"/>
  <c r="BF33"/>
  <c r="BE33"/>
  <c r="BI30"/>
  <c r="BH30"/>
  <c r="BF30"/>
  <c r="BE30"/>
  <c r="BI42"/>
  <c r="BH42"/>
  <c r="BF42"/>
  <c r="BE42"/>
  <c r="BI25"/>
  <c r="BH25"/>
  <c r="BF25"/>
  <c r="BE25"/>
  <c r="BI27"/>
  <c r="BH27"/>
  <c r="BF27"/>
  <c r="BE27"/>
  <c r="BI50"/>
  <c r="BH50"/>
  <c r="BF50"/>
  <c r="BE50"/>
  <c r="BI51"/>
  <c r="BH51"/>
  <c r="BF51"/>
  <c r="BE51"/>
  <c r="BI17"/>
  <c r="BH17"/>
  <c r="BF17"/>
  <c r="BE17"/>
  <c r="BI15"/>
  <c r="BH15"/>
  <c r="BF15"/>
  <c r="BE15"/>
  <c r="BI43"/>
  <c r="BH43"/>
  <c r="BF43"/>
  <c r="BE43"/>
  <c r="BI20"/>
  <c r="BH20"/>
  <c r="BF20"/>
  <c r="BE20"/>
  <c r="BI14"/>
  <c r="BH14"/>
  <c r="BF14"/>
  <c r="BE14"/>
  <c r="BI24"/>
  <c r="BH24"/>
  <c r="BF24"/>
  <c r="BE24"/>
  <c r="BI40"/>
  <c r="BH40"/>
  <c r="BF40"/>
  <c r="BE40"/>
  <c r="BI37"/>
  <c r="BH37"/>
  <c r="BF37"/>
  <c r="BE37"/>
  <c r="BI23"/>
  <c r="BH23"/>
  <c r="BF23"/>
  <c r="BE23"/>
  <c r="BI12"/>
  <c r="BH12"/>
  <c r="BF12"/>
  <c r="BE12"/>
  <c r="BI45"/>
  <c r="BH45"/>
  <c r="BF45"/>
  <c r="BE45"/>
  <c r="BI13"/>
  <c r="BH13"/>
  <c r="BF13"/>
  <c r="BE13"/>
  <c r="BI39"/>
  <c r="BH39"/>
  <c r="BF39"/>
  <c r="BE39"/>
  <c r="BI48"/>
  <c r="BH48"/>
  <c r="BF48"/>
  <c r="BE48"/>
  <c r="BI11"/>
  <c r="BH11"/>
  <c r="BF11"/>
  <c r="BE11"/>
  <c r="BI16"/>
  <c r="BH16"/>
  <c r="BF16"/>
  <c r="BE16"/>
  <c r="BI41"/>
  <c r="BH41"/>
  <c r="BF41"/>
  <c r="BE41"/>
  <c r="BI7"/>
  <c r="BH7"/>
  <c r="BF7"/>
  <c r="BI31"/>
  <c r="BH31"/>
  <c r="BF31"/>
  <c r="BE31"/>
  <c r="BI21"/>
  <c r="BH21"/>
  <c r="BF21"/>
  <c r="BE21"/>
  <c r="BI47"/>
  <c r="BH47"/>
  <c r="BF47"/>
  <c r="BE47"/>
  <c r="BI9"/>
  <c r="BH9"/>
  <c r="BF9"/>
  <c r="BE9"/>
  <c r="BI46"/>
  <c r="BH46"/>
  <c r="BF46"/>
  <c r="BE46"/>
  <c r="BI52"/>
  <c r="BH52"/>
  <c r="BF52"/>
  <c r="BE52"/>
  <c r="BI5"/>
  <c r="BH5"/>
  <c r="BF5"/>
  <c r="BE5"/>
  <c r="BI4"/>
  <c r="BH4"/>
  <c r="BF4"/>
  <c r="BE4"/>
  <c r="BI22"/>
  <c r="BH22"/>
  <c r="BF22"/>
  <c r="BI8"/>
  <c r="BH8"/>
  <c r="BF8"/>
  <c r="BH11" i="2"/>
  <c r="BG11"/>
  <c r="BJ8"/>
  <c r="BE8"/>
  <c r="BD8"/>
  <c r="BI8" s="1"/>
  <c r="BJ5"/>
  <c r="BE5"/>
  <c r="BD5"/>
  <c r="BI5" s="1"/>
  <c r="BJ6"/>
  <c r="BE6"/>
  <c r="BD6"/>
  <c r="BI6" s="1"/>
  <c r="BJ7"/>
  <c r="BE7"/>
  <c r="BD7"/>
  <c r="BI7" s="1"/>
  <c r="BJ4"/>
  <c r="BE4"/>
  <c r="BD4"/>
  <c r="BI4" s="1"/>
  <c r="BJ9"/>
  <c r="BE9"/>
  <c r="BI9"/>
  <c r="BJ10"/>
  <c r="BE10"/>
  <c r="BD10"/>
  <c r="BI10" s="1"/>
  <c r="BJ3"/>
  <c r="BE3"/>
  <c r="BD3"/>
  <c r="BI3" s="1"/>
  <c r="BF9" l="1"/>
  <c r="BG6" i="3"/>
  <c r="BG53"/>
  <c r="BG34"/>
  <c r="BG32"/>
  <c r="BG22"/>
  <c r="BG5"/>
  <c r="BG46"/>
  <c r="BG47"/>
  <c r="BG31"/>
  <c r="BG41"/>
  <c r="BG11"/>
  <c r="BG39"/>
  <c r="BG45"/>
  <c r="BG23"/>
  <c r="BG24"/>
  <c r="BG20"/>
  <c r="BG15"/>
  <c r="BG51"/>
  <c r="BG27"/>
  <c r="BG42"/>
  <c r="BG30"/>
  <c r="BG3"/>
  <c r="BG38"/>
  <c r="BG8"/>
  <c r="BG4"/>
  <c r="BG52"/>
  <c r="BG9"/>
  <c r="BG21"/>
  <c r="BG7"/>
  <c r="BG16"/>
  <c r="BG48"/>
  <c r="BG13"/>
  <c r="BG12"/>
  <c r="BG37"/>
  <c r="BG40"/>
  <c r="BG14"/>
  <c r="BG43"/>
  <c r="BG17"/>
  <c r="BG50"/>
  <c r="BG25"/>
  <c r="BG33"/>
  <c r="BG18"/>
  <c r="BG36"/>
  <c r="BG28"/>
  <c r="BG49"/>
  <c r="BF6" i="2"/>
  <c r="BF4"/>
  <c r="BF8"/>
  <c r="BI11"/>
  <c r="BJ11" s="1"/>
  <c r="BF3"/>
  <c r="BF7"/>
  <c r="BF5"/>
  <c r="BD11"/>
</calcChain>
</file>

<file path=xl/sharedStrings.xml><?xml version="1.0" encoding="utf-8"?>
<sst xmlns="http://schemas.openxmlformats.org/spreadsheetml/2006/main" count="1200" uniqueCount="401">
  <si>
    <r>
      <t xml:space="preserve">    </t>
    </r>
    <r>
      <rPr>
        <b/>
        <sz val="14"/>
        <color indexed="8"/>
        <rFont val="Arial"/>
        <family val="2"/>
        <charset val="238"/>
      </rPr>
      <t>ROZLOSOVÁNÍ  -  JIHLAVSKÁ BOWLINGOVÁ LIGA DRUŽSTEV                          podzim 2017/ jaro 2018</t>
    </r>
  </si>
  <si>
    <t>1. Hrací den   23.10.2017  v 18:00</t>
  </si>
  <si>
    <t>začátek zápasu</t>
  </si>
  <si>
    <t>dráha č.1</t>
  </si>
  <si>
    <t>dráha č.2</t>
  </si>
  <si>
    <t>dráha č.3</t>
  </si>
  <si>
    <t>dráha č.4</t>
  </si>
  <si>
    <t>Tak určitě</t>
  </si>
  <si>
    <t>A</t>
  </si>
  <si>
    <t>zápas č.1</t>
  </si>
  <si>
    <t>Magnificent</t>
  </si>
  <si>
    <t>OK Dukla</t>
  </si>
  <si>
    <t>zápas č.2</t>
  </si>
  <si>
    <t>Trigonit</t>
  </si>
  <si>
    <t>B</t>
  </si>
  <si>
    <t>zápas č.3</t>
  </si>
  <si>
    <t>Lemplíci</t>
  </si>
  <si>
    <t>Sluníčka</t>
  </si>
  <si>
    <t>zápas č.4</t>
  </si>
  <si>
    <t>Lazaři</t>
  </si>
  <si>
    <t>Stavebníčci</t>
  </si>
  <si>
    <t>C</t>
  </si>
  <si>
    <t>zápas č.5</t>
  </si>
  <si>
    <t>zápas č.6</t>
  </si>
  <si>
    <t>D</t>
  </si>
  <si>
    <t>zápas č.7</t>
  </si>
  <si>
    <t>zápas č.8</t>
  </si>
  <si>
    <t>E</t>
  </si>
  <si>
    <t>zápas č.9</t>
  </si>
  <si>
    <t>zápas č.10</t>
  </si>
  <si>
    <t>F</t>
  </si>
  <si>
    <t>zápas č.11</t>
  </si>
  <si>
    <t>zápas č.12</t>
  </si>
  <si>
    <t>G</t>
  </si>
  <si>
    <t>zápas č.13</t>
  </si>
  <si>
    <t>zápas č.14</t>
  </si>
  <si>
    <t>H</t>
  </si>
  <si>
    <t>2. Hrací den   30.10.2017  v 18:00</t>
  </si>
  <si>
    <t>zápas č.15</t>
  </si>
  <si>
    <t>zápas č.16</t>
  </si>
  <si>
    <t>zápas č.17</t>
  </si>
  <si>
    <t>zápas č.18</t>
  </si>
  <si>
    <t>zápas č.19</t>
  </si>
  <si>
    <t>zápas č.20</t>
  </si>
  <si>
    <t>zápas č.21</t>
  </si>
  <si>
    <t>zápas č.22</t>
  </si>
  <si>
    <t>zápas č.23</t>
  </si>
  <si>
    <t>zápas č.24</t>
  </si>
  <si>
    <t>zápas č.25</t>
  </si>
  <si>
    <t>zápas č.26</t>
  </si>
  <si>
    <t>zápas č.27</t>
  </si>
  <si>
    <t>zápas č.28</t>
  </si>
  <si>
    <t>Další hrací dny:</t>
  </si>
  <si>
    <t>3. kolo</t>
  </si>
  <si>
    <t>4.12.</t>
  </si>
  <si>
    <t>11.12.</t>
  </si>
  <si>
    <t>4. kolo</t>
  </si>
  <si>
    <t>17.12.</t>
  </si>
  <si>
    <t>5. kolo</t>
  </si>
  <si>
    <t>8.1.</t>
  </si>
  <si>
    <t>15.1.</t>
  </si>
  <si>
    <t>6. kolo</t>
  </si>
  <si>
    <t>29.1.</t>
  </si>
  <si>
    <t>5.2.</t>
  </si>
  <si>
    <t>7. kolo</t>
  </si>
  <si>
    <t>19.2.</t>
  </si>
  <si>
    <t>26.2.</t>
  </si>
  <si>
    <t xml:space="preserve"> (jarní prázdniny - možno přeložit)</t>
  </si>
  <si>
    <t>8. kolo</t>
  </si>
  <si>
    <t>12.3.</t>
  </si>
  <si>
    <t>19.3.</t>
  </si>
  <si>
    <t>9. kolo</t>
  </si>
  <si>
    <t>2.4.</t>
  </si>
  <si>
    <t>9.4.</t>
  </si>
  <si>
    <t>10. kolo</t>
  </si>
  <si>
    <t>23.4.</t>
  </si>
  <si>
    <t>30.4.</t>
  </si>
  <si>
    <t>11. kolo</t>
  </si>
  <si>
    <t>14.5.</t>
  </si>
  <si>
    <t>21.5.</t>
  </si>
  <si>
    <t>12. kolo</t>
  </si>
  <si>
    <t>konec 1. kolo</t>
  </si>
  <si>
    <t xml:space="preserve">  Nedělní vánoční kolo - celé </t>
  </si>
  <si>
    <t>Týmy - písmena dle pořadí 17. ročníku</t>
  </si>
  <si>
    <t>3. Hrací den   13.11.2017  v 18:00</t>
  </si>
  <si>
    <t>4. Hrací den   20.11.2017  v 18:00</t>
  </si>
  <si>
    <t>konec 2. kolo</t>
  </si>
  <si>
    <t xml:space="preserve">Princip: </t>
  </si>
  <si>
    <t>atd…</t>
  </si>
  <si>
    <t>1) v každém kole posun týmů o jeden řádek dozadu (dolů) oproti předcházejícímu kolu (vždy)</t>
  </si>
  <si>
    <t>3) přesun drah - týmy z 1:2 hrají na 3:4 a naopak</t>
  </si>
  <si>
    <t>2) změna - otočení drah vzájemných zápasů (viz 2. kolo)</t>
  </si>
  <si>
    <t>4) změna - otočení drah vzájemných zápasů</t>
  </si>
  <si>
    <t>pořadí</t>
  </si>
  <si>
    <t>JBL - celkové výsledky družstev</t>
  </si>
  <si>
    <t>odehrané zápasy</t>
  </si>
  <si>
    <t>sražených kuželek</t>
  </si>
  <si>
    <t>průměr</t>
  </si>
  <si>
    <t>výhry</t>
  </si>
  <si>
    <t>remízy</t>
  </si>
  <si>
    <t>prohry</t>
  </si>
  <si>
    <t>body</t>
  </si>
  <si>
    <t>1.</t>
  </si>
  <si>
    <t>TAK URČITĚ</t>
  </si>
  <si>
    <t>2.</t>
  </si>
  <si>
    <t>3.</t>
  </si>
  <si>
    <t>4.</t>
  </si>
  <si>
    <t>5.</t>
  </si>
  <si>
    <t>LEMPLÍCI</t>
  </si>
  <si>
    <t>6.</t>
  </si>
  <si>
    <t>STAVEBNÍČCI</t>
  </si>
  <si>
    <t>7.</t>
  </si>
  <si>
    <t>LAZAŘI</t>
  </si>
  <si>
    <t>8.</t>
  </si>
  <si>
    <t>SLUNÍČKA</t>
  </si>
  <si>
    <t>TABULKA JEDNOTLIVCI</t>
  </si>
  <si>
    <t>TEAM</t>
  </si>
  <si>
    <t>počet her</t>
  </si>
  <si>
    <t>součet</t>
  </si>
  <si>
    <t>max. hra</t>
  </si>
  <si>
    <t>min. hra</t>
  </si>
  <si>
    <t>Břéťa</t>
  </si>
  <si>
    <t>Michal</t>
  </si>
  <si>
    <t>Lenička</t>
  </si>
  <si>
    <t>Kuky</t>
  </si>
  <si>
    <t>Véna</t>
  </si>
  <si>
    <t>Víťa</t>
  </si>
  <si>
    <t>Kiza</t>
  </si>
  <si>
    <t>Aleš</t>
  </si>
  <si>
    <t>Bróďa</t>
  </si>
  <si>
    <t>Valda</t>
  </si>
  <si>
    <t>Karlos</t>
  </si>
  <si>
    <t>Láďa</t>
  </si>
  <si>
    <t>Olda</t>
  </si>
  <si>
    <t>Míša</t>
  </si>
  <si>
    <t>Rambi</t>
  </si>
  <si>
    <t>Hanzi</t>
  </si>
  <si>
    <t>Lúďa</t>
  </si>
  <si>
    <t>Marcelka</t>
  </si>
  <si>
    <t>Bohouš</t>
  </si>
  <si>
    <t>Ivoš</t>
  </si>
  <si>
    <t>Kája</t>
  </si>
  <si>
    <t>Honza</t>
  </si>
  <si>
    <t>Dušan</t>
  </si>
  <si>
    <t>Peťa</t>
  </si>
  <si>
    <t>Staník</t>
  </si>
  <si>
    <t>Danča</t>
  </si>
  <si>
    <t>XVIII. ročník - JBL družstev - celkové výsledky jednotlivců</t>
  </si>
  <si>
    <t>281:412</t>
  </si>
  <si>
    <t>479:251</t>
  </si>
  <si>
    <t>393:368</t>
  </si>
  <si>
    <t>433:379</t>
  </si>
  <si>
    <t>327:271</t>
  </si>
  <si>
    <t>416:293</t>
  </si>
  <si>
    <t>379:517</t>
  </si>
  <si>
    <t>424:407</t>
  </si>
  <si>
    <t>357:289</t>
  </si>
  <si>
    <t>379:422</t>
  </si>
  <si>
    <t>244:434</t>
  </si>
  <si>
    <t>387:377</t>
  </si>
  <si>
    <t>475:449</t>
  </si>
  <si>
    <t>368:327</t>
  </si>
  <si>
    <t>321:405</t>
  </si>
  <si>
    <t>411:192</t>
  </si>
  <si>
    <t>307:389</t>
  </si>
  <si>
    <t>386:426</t>
  </si>
  <si>
    <t>352:417</t>
  </si>
  <si>
    <t>252:362</t>
  </si>
  <si>
    <t>348:432</t>
  </si>
  <si>
    <t>405:328</t>
  </si>
  <si>
    <t>363:279</t>
  </si>
  <si>
    <t>291:335</t>
  </si>
  <si>
    <t>396:561</t>
  </si>
  <si>
    <t>312:408</t>
  </si>
  <si>
    <t>358:312</t>
  </si>
  <si>
    <t>369:416</t>
  </si>
  <si>
    <t>TRIGONIT</t>
  </si>
  <si>
    <t>MAGNICIFENT</t>
  </si>
  <si>
    <t>OK DUKLA</t>
  </si>
  <si>
    <t xml:space="preserve">Jaromír </t>
  </si>
  <si>
    <t>Michal2</t>
  </si>
  <si>
    <t>Vlaďka</t>
  </si>
  <si>
    <t>Bára</t>
  </si>
  <si>
    <t>Béďa</t>
  </si>
  <si>
    <t>Tomáš</t>
  </si>
  <si>
    <t>Ondra</t>
  </si>
  <si>
    <t>Bolek</t>
  </si>
  <si>
    <t>Libor</t>
  </si>
  <si>
    <t>ZÁPASY - 18. ročník - 2017/2018</t>
  </si>
  <si>
    <t>Ája</t>
  </si>
  <si>
    <t>Vladana</t>
  </si>
  <si>
    <t>konec 3. kolo</t>
  </si>
  <si>
    <t>0:309</t>
  </si>
  <si>
    <t>422:311</t>
  </si>
  <si>
    <t>403:0</t>
  </si>
  <si>
    <t>254:375</t>
  </si>
  <si>
    <t>350:365</t>
  </si>
  <si>
    <t>430:349</t>
  </si>
  <si>
    <t>289:373</t>
  </si>
  <si>
    <t>0:432</t>
  </si>
  <si>
    <t>415:394</t>
  </si>
  <si>
    <t>348:377</t>
  </si>
  <si>
    <t>0:421</t>
  </si>
  <si>
    <t>454:353</t>
  </si>
  <si>
    <t>370:277</t>
  </si>
  <si>
    <t>427:389</t>
  </si>
  <si>
    <t>473:452</t>
  </si>
  <si>
    <t>387:376</t>
  </si>
  <si>
    <t>391:257</t>
  </si>
  <si>
    <t>217:336</t>
  </si>
  <si>
    <t>373:303</t>
  </si>
  <si>
    <t>408:381</t>
  </si>
  <si>
    <t>427:378</t>
  </si>
  <si>
    <t>290:246</t>
  </si>
  <si>
    <t>411:427</t>
  </si>
  <si>
    <t>377:473</t>
  </si>
  <si>
    <t>290:345</t>
  </si>
  <si>
    <t>349:296</t>
  </si>
  <si>
    <t>451:456</t>
  </si>
  <si>
    <t>359:245</t>
  </si>
  <si>
    <t>DNF</t>
  </si>
  <si>
    <t>Míra</t>
  </si>
  <si>
    <t>Radek</t>
  </si>
  <si>
    <t>Muži - nejvyšší nához (1 zástupce týmu)</t>
  </si>
  <si>
    <r>
      <t>Muži - nejvyšší nához</t>
    </r>
    <r>
      <rPr>
        <b/>
        <i/>
        <sz val="8"/>
        <color theme="1"/>
        <rFont val="Arial"/>
        <family val="2"/>
        <charset val="238"/>
      </rPr>
      <t>(opačná dráha)</t>
    </r>
  </si>
  <si>
    <t>konec 4. kolo</t>
  </si>
  <si>
    <t>Ženy - nejvyšší nához (1 zástupce týmu 2x)</t>
  </si>
  <si>
    <r>
      <t>Ženy - nejvyšší nához</t>
    </r>
    <r>
      <rPr>
        <b/>
        <i/>
        <sz val="8"/>
        <color theme="1"/>
        <rFont val="Arial"/>
        <family val="2"/>
        <charset val="238"/>
      </rPr>
      <t>(opačná dráha 2x)</t>
    </r>
  </si>
  <si>
    <t>5. Hrací den   4.12.2017  v 18:00</t>
  </si>
  <si>
    <t>6. Hrací den   11.12.2017  v 18:00</t>
  </si>
  <si>
    <t>359:254</t>
  </si>
  <si>
    <t>430:334</t>
  </si>
  <si>
    <t>383:376</t>
  </si>
  <si>
    <t>327:381</t>
  </si>
  <si>
    <t>212:463</t>
  </si>
  <si>
    <t>431:295</t>
  </si>
  <si>
    <t>325:388</t>
  </si>
  <si>
    <t>362:413</t>
  </si>
  <si>
    <t>293:447</t>
  </si>
  <si>
    <t>265:304</t>
  </si>
  <si>
    <t>358:456</t>
  </si>
  <si>
    <t>388:400</t>
  </si>
  <si>
    <t>447:367</t>
  </si>
  <si>
    <t>334:437</t>
  </si>
  <si>
    <t>436:431</t>
  </si>
  <si>
    <t>382:260</t>
  </si>
  <si>
    <t>361:408</t>
  </si>
  <si>
    <t>403:393</t>
  </si>
  <si>
    <t>215:386</t>
  </si>
  <si>
    <t>403:381</t>
  </si>
  <si>
    <t>418:0</t>
  </si>
  <si>
    <t>394:448</t>
  </si>
  <si>
    <t>0:306</t>
  </si>
  <si>
    <t>397:412</t>
  </si>
  <si>
    <t>400:411</t>
  </si>
  <si>
    <t>392:401</t>
  </si>
  <si>
    <t>363:0</t>
  </si>
  <si>
    <t>258:432</t>
  </si>
  <si>
    <t>Petr</t>
  </si>
  <si>
    <t>286:355</t>
  </si>
  <si>
    <t>397:284</t>
  </si>
  <si>
    <t>255:454</t>
  </si>
  <si>
    <t>459:409</t>
  </si>
  <si>
    <t>360:387</t>
  </si>
  <si>
    <t>406:342</t>
  </si>
  <si>
    <t>398:262</t>
  </si>
  <si>
    <t>384:402</t>
  </si>
  <si>
    <t>373:373</t>
  </si>
  <si>
    <t>367:385</t>
  </si>
  <si>
    <t>380:337</t>
  </si>
  <si>
    <t>396:274</t>
  </si>
  <si>
    <t>434:355</t>
  </si>
  <si>
    <t>394:376</t>
  </si>
  <si>
    <t>324:430</t>
  </si>
  <si>
    <t>349:333</t>
  </si>
  <si>
    <t>328:389</t>
  </si>
  <si>
    <t>342:312</t>
  </si>
  <si>
    <t>338:335</t>
  </si>
  <si>
    <t>448:402</t>
  </si>
  <si>
    <t>456:278</t>
  </si>
  <si>
    <t>354:374</t>
  </si>
  <si>
    <t>337:351</t>
  </si>
  <si>
    <t>378:433</t>
  </si>
  <si>
    <t>275:258</t>
  </si>
  <si>
    <t>379:401</t>
  </si>
  <si>
    <t>416:394</t>
  </si>
  <si>
    <t>444:342</t>
  </si>
  <si>
    <t>Nához muži:</t>
  </si>
  <si>
    <t>Nához ženy:</t>
  </si>
  <si>
    <t>Kíza</t>
  </si>
  <si>
    <t xml:space="preserve">cena pro nejlepšího muže a ženu: láhev vína :) </t>
  </si>
  <si>
    <t>Péťa</t>
  </si>
  <si>
    <t>(2. kola)</t>
  </si>
  <si>
    <t>(3. kola)</t>
  </si>
  <si>
    <t xml:space="preserve">7. Hrací den   17.12.2017  v 14:00 </t>
  </si>
  <si>
    <t>8. Hrací den   8.1.2018  v 18:00</t>
  </si>
  <si>
    <t>9. Hrací den   15.1.2018 v 18:00</t>
  </si>
  <si>
    <t>konec 5. kolo</t>
  </si>
  <si>
    <t>Tak určitě (rozhoz)</t>
  </si>
  <si>
    <t>None</t>
  </si>
  <si>
    <t>Česťa</t>
  </si>
  <si>
    <t>10. Hrací den   29.1.2018  v 18:00</t>
  </si>
  <si>
    <t>11. Hrací den   5.2.2018 v 18:00</t>
  </si>
  <si>
    <t>konec 6. kolo</t>
  </si>
  <si>
    <t>463:408</t>
  </si>
  <si>
    <t>418:404</t>
  </si>
  <si>
    <t>443:271</t>
  </si>
  <si>
    <t>347:298</t>
  </si>
  <si>
    <t>410:476</t>
  </si>
  <si>
    <t>286:396</t>
  </si>
  <si>
    <t>355:280</t>
  </si>
  <si>
    <t>340:444</t>
  </si>
  <si>
    <t>226:470</t>
  </si>
  <si>
    <t>460:278</t>
  </si>
  <si>
    <t>366:366</t>
  </si>
  <si>
    <t>368:377</t>
  </si>
  <si>
    <t>356:312</t>
  </si>
  <si>
    <t>584:268</t>
  </si>
  <si>
    <t>379:413</t>
  </si>
  <si>
    <t>407:377</t>
  </si>
  <si>
    <t>429:282</t>
  </si>
  <si>
    <t>301:436</t>
  </si>
  <si>
    <t>312:343</t>
  </si>
  <si>
    <t>395:378</t>
  </si>
  <si>
    <t>420:463</t>
  </si>
  <si>
    <t>382:316</t>
  </si>
  <si>
    <t>333:393</t>
  </si>
  <si>
    <t>418:316</t>
  </si>
  <si>
    <t>435:410</t>
  </si>
  <si>
    <t>295:415</t>
  </si>
  <si>
    <t>309:331</t>
  </si>
  <si>
    <t>Roman</t>
  </si>
  <si>
    <t>Jiřma</t>
  </si>
  <si>
    <t>12. Hrací den   19.2.2018  v 18:00</t>
  </si>
  <si>
    <t>13. Hrací den   26.2.2018 v 18:00</t>
  </si>
  <si>
    <t>konec 7. kolo</t>
  </si>
  <si>
    <t>371:331</t>
  </si>
  <si>
    <t>269:280</t>
  </si>
  <si>
    <t>383:433</t>
  </si>
  <si>
    <t>388:364</t>
  </si>
  <si>
    <t>242:460</t>
  </si>
  <si>
    <t>393:398</t>
  </si>
  <si>
    <t>429:341</t>
  </si>
  <si>
    <t>370:289</t>
  </si>
  <si>
    <t>328:387</t>
  </si>
  <si>
    <t>397:408</t>
  </si>
  <si>
    <t>414:345</t>
  </si>
  <si>
    <t>308:442</t>
  </si>
  <si>
    <t>362:468</t>
  </si>
  <si>
    <t>357:347</t>
  </si>
  <si>
    <t>266:323</t>
  </si>
  <si>
    <t>323:423</t>
  </si>
  <si>
    <t>428:401</t>
  </si>
  <si>
    <t>340:414</t>
  </si>
  <si>
    <t>313:472</t>
  </si>
  <si>
    <t>415:339</t>
  </si>
  <si>
    <t>343:283</t>
  </si>
  <si>
    <t>406:390</t>
  </si>
  <si>
    <t>377:424</t>
  </si>
  <si>
    <t>345:412</t>
  </si>
  <si>
    <t>345:314</t>
  </si>
  <si>
    <t>269:406</t>
  </si>
  <si>
    <t>424:417</t>
  </si>
  <si>
    <t>405:417</t>
  </si>
  <si>
    <t>Fede</t>
  </si>
  <si>
    <t>konec 8. kolo</t>
  </si>
  <si>
    <t>14. Hrací den   12.3.2018  v 18:00</t>
  </si>
  <si>
    <t>15. Hrací den   19.3.2018 v 18:00</t>
  </si>
  <si>
    <t>379:411</t>
  </si>
  <si>
    <t>442:327</t>
  </si>
  <si>
    <t>312:0</t>
  </si>
  <si>
    <t>465:319</t>
  </si>
  <si>
    <t>354:345</t>
  </si>
  <si>
    <t>421:438</t>
  </si>
  <si>
    <t>352:308</t>
  </si>
  <si>
    <t>0:358</t>
  </si>
  <si>
    <t>332:0</t>
  </si>
  <si>
    <t>469:390</t>
  </si>
  <si>
    <t>398:330</t>
  </si>
  <si>
    <t>405:325</t>
  </si>
  <si>
    <t>0:434</t>
  </si>
  <si>
    <t>362:304</t>
  </si>
  <si>
    <t>411:396</t>
  </si>
  <si>
    <t>390:313</t>
  </si>
  <si>
    <t>340:429</t>
  </si>
  <si>
    <t>324:357</t>
  </si>
  <si>
    <t>330:377</t>
  </si>
  <si>
    <t>350:352</t>
  </si>
  <si>
    <t>381:345</t>
  </si>
  <si>
    <t>331:395</t>
  </si>
  <si>
    <t>341:433</t>
  </si>
  <si>
    <t>390:318</t>
  </si>
  <si>
    <t>362:403</t>
  </si>
  <si>
    <t>363:366</t>
  </si>
  <si>
    <t>311:479</t>
  </si>
  <si>
    <t>341:313</t>
  </si>
  <si>
    <t>Nadide</t>
  </si>
  <si>
    <t>Destroer</t>
  </si>
  <si>
    <t>Mirka</t>
  </si>
  <si>
    <t>Tereza</t>
  </si>
  <si>
    <t xml:space="preserve">      Finále - 27.5.</t>
  </si>
</sst>
</file>

<file path=xl/styles.xml><?xml version="1.0" encoding="utf-8"?>
<styleSheet xmlns="http://schemas.openxmlformats.org/spreadsheetml/2006/main">
  <numFmts count="1">
    <numFmt numFmtId="164" formatCode="0.0"/>
  </numFmts>
  <fonts count="3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charset val="238"/>
    </font>
    <font>
      <b/>
      <sz val="20"/>
      <name val="CasperOpenFace CE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sz val="11"/>
      <name val="CasperOpenFace CE"/>
    </font>
    <font>
      <b/>
      <sz val="16"/>
      <name val="Arial CE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 CE"/>
      <charset val="238"/>
    </font>
    <font>
      <b/>
      <i/>
      <sz val="10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7"/>
      <name val="Arial CE"/>
      <family val="2"/>
      <charset val="238"/>
    </font>
    <font>
      <b/>
      <i/>
      <sz val="11"/>
      <name val="Arial CE"/>
      <charset val="238"/>
    </font>
    <font>
      <sz val="8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charset val="238"/>
    </font>
    <font>
      <sz val="8"/>
      <color theme="1"/>
      <name val="Arial CE"/>
      <family val="2"/>
      <charset val="238"/>
    </font>
    <font>
      <sz val="8"/>
      <color theme="1"/>
      <name val="Arial CE"/>
      <charset val="238"/>
    </font>
    <font>
      <sz val="8"/>
      <color rgb="FFC00000"/>
      <name val="Arial CE"/>
      <family val="2"/>
      <charset val="238"/>
    </font>
    <font>
      <sz val="8"/>
      <name val="Arial CE"/>
      <charset val="238"/>
    </font>
    <font>
      <b/>
      <i/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sz val="11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267">
    <xf numFmtId="0" fontId="0" fillId="0" borderId="0" xfId="0"/>
    <xf numFmtId="0" fontId="5" fillId="0" borderId="9" xfId="0" applyFont="1" applyBorder="1" applyAlignment="1">
      <alignment horizontal="center"/>
    </xf>
    <xf numFmtId="0" fontId="5" fillId="3" borderId="9" xfId="0" applyFont="1" applyFill="1" applyBorder="1"/>
    <xf numFmtId="0" fontId="5" fillId="0" borderId="10" xfId="0" applyFont="1" applyBorder="1"/>
    <xf numFmtId="0" fontId="6" fillId="2" borderId="11" xfId="0" applyFont="1" applyFill="1" applyBorder="1" applyAlignment="1">
      <alignment horizontal="center" vertical="center"/>
    </xf>
    <xf numFmtId="20" fontId="5" fillId="0" borderId="12" xfId="0" applyNumberFormat="1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4" borderId="11" xfId="0" applyFont="1" applyFill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20" fontId="5" fillId="7" borderId="12" xfId="0" applyNumberFormat="1" applyFont="1" applyFill="1" applyBorder="1" applyAlignment="1">
      <alignment vertical="center"/>
    </xf>
    <xf numFmtId="0" fontId="5" fillId="7" borderId="13" xfId="0" applyFont="1" applyFill="1" applyBorder="1" applyAlignment="1">
      <alignment vertical="center"/>
    </xf>
    <xf numFmtId="0" fontId="6" fillId="8" borderId="11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vertical="center"/>
    </xf>
    <xf numFmtId="0" fontId="6" fillId="10" borderId="11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7" fillId="0" borderId="0" xfId="0" applyFont="1"/>
    <xf numFmtId="49" fontId="0" fillId="0" borderId="0" xfId="0" applyNumberFormat="1" applyAlignment="1">
      <alignment horizontal="right"/>
    </xf>
    <xf numFmtId="49" fontId="0" fillId="0" borderId="0" xfId="0" applyNumberFormat="1" applyAlignment="1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14" xfId="0" applyFont="1" applyBorder="1"/>
    <xf numFmtId="0" fontId="0" fillId="0" borderId="14" xfId="0" applyBorder="1"/>
    <xf numFmtId="0" fontId="8" fillId="0" borderId="0" xfId="0" applyFont="1"/>
    <xf numFmtId="0" fontId="9" fillId="0" borderId="0" xfId="0" applyFont="1"/>
    <xf numFmtId="49" fontId="9" fillId="0" borderId="0" xfId="0" applyNumberFormat="1" applyFont="1" applyAlignment="1"/>
    <xf numFmtId="49" fontId="9" fillId="0" borderId="0" xfId="0" applyNumberFormat="1" applyFont="1" applyAlignment="1">
      <alignment horizontal="right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10" fillId="0" borderId="0" xfId="0" applyFont="1"/>
    <xf numFmtId="0" fontId="1" fillId="0" borderId="15" xfId="0" applyFont="1" applyBorder="1"/>
    <xf numFmtId="0" fontId="11" fillId="0" borderId="0" xfId="1" applyAlignment="1">
      <alignment vertical="center"/>
    </xf>
    <xf numFmtId="1" fontId="16" fillId="12" borderId="19" xfId="1" applyNumberFormat="1" applyFont="1" applyFill="1" applyBorder="1" applyAlignment="1">
      <alignment horizontal="center" vertical="center" wrapText="1"/>
    </xf>
    <xf numFmtId="1" fontId="16" fillId="12" borderId="20" xfId="1" applyNumberFormat="1" applyFont="1" applyFill="1" applyBorder="1" applyAlignment="1">
      <alignment horizontal="center" vertical="center" wrapText="1"/>
    </xf>
    <xf numFmtId="1" fontId="16" fillId="12" borderId="21" xfId="1" applyNumberFormat="1" applyFont="1" applyFill="1" applyBorder="1" applyAlignment="1">
      <alignment horizontal="center" vertical="center" wrapText="1"/>
    </xf>
    <xf numFmtId="1" fontId="16" fillId="12" borderId="22" xfId="1" applyNumberFormat="1" applyFont="1" applyFill="1" applyBorder="1" applyAlignment="1">
      <alignment horizontal="center" vertical="center" wrapText="1"/>
    </xf>
    <xf numFmtId="1" fontId="17" fillId="12" borderId="23" xfId="1" applyNumberFormat="1" applyFont="1" applyFill="1" applyBorder="1" applyAlignment="1">
      <alignment horizontal="center" vertical="center"/>
    </xf>
    <xf numFmtId="1" fontId="17" fillId="0" borderId="23" xfId="1" applyNumberFormat="1" applyFont="1" applyFill="1" applyBorder="1" applyAlignment="1">
      <alignment horizontal="left" vertical="center"/>
    </xf>
    <xf numFmtId="1" fontId="18" fillId="0" borderId="24" xfId="1" applyNumberFormat="1" applyFont="1" applyFill="1" applyBorder="1" applyAlignment="1">
      <alignment horizontal="center" vertical="center"/>
    </xf>
    <xf numFmtId="1" fontId="18" fillId="0" borderId="25" xfId="1" applyNumberFormat="1" applyFont="1" applyFill="1" applyBorder="1" applyAlignment="1">
      <alignment horizontal="center" vertical="center"/>
    </xf>
    <xf numFmtId="1" fontId="18" fillId="0" borderId="26" xfId="1" applyNumberFormat="1" applyFont="1" applyFill="1" applyBorder="1" applyAlignment="1">
      <alignment horizontal="center" vertical="center"/>
    </xf>
    <xf numFmtId="1" fontId="18" fillId="0" borderId="27" xfId="1" applyNumberFormat="1" applyFont="1" applyFill="1" applyBorder="1" applyAlignment="1">
      <alignment horizontal="center" vertical="center"/>
    </xf>
    <xf numFmtId="1" fontId="18" fillId="0" borderId="28" xfId="1" applyNumberFormat="1" applyFont="1" applyFill="1" applyBorder="1" applyAlignment="1">
      <alignment horizontal="center" vertical="center"/>
    </xf>
    <xf numFmtId="1" fontId="18" fillId="0" borderId="29" xfId="1" applyNumberFormat="1" applyFont="1" applyFill="1" applyBorder="1" applyAlignment="1">
      <alignment horizontal="center" vertical="center"/>
    </xf>
    <xf numFmtId="1" fontId="18" fillId="0" borderId="30" xfId="1" applyNumberFormat="1" applyFont="1" applyFill="1" applyBorder="1" applyAlignment="1">
      <alignment horizontal="center" vertical="center"/>
    </xf>
    <xf numFmtId="1" fontId="18" fillId="0" borderId="23" xfId="1" applyNumberFormat="1" applyFont="1" applyFill="1" applyBorder="1" applyAlignment="1">
      <alignment horizontal="center" vertical="center"/>
    </xf>
    <xf numFmtId="1" fontId="18" fillId="0" borderId="23" xfId="1" applyNumberFormat="1" applyFont="1" applyBorder="1" applyAlignment="1">
      <alignment horizontal="center" vertical="center" wrapText="1"/>
    </xf>
    <xf numFmtId="2" fontId="19" fillId="10" borderId="14" xfId="1" applyNumberFormat="1" applyFont="1" applyFill="1" applyBorder="1" applyAlignment="1">
      <alignment horizontal="center" vertical="center" wrapText="1"/>
    </xf>
    <xf numFmtId="1" fontId="18" fillId="0" borderId="11" xfId="1" applyNumberFormat="1" applyFont="1" applyBorder="1" applyAlignment="1">
      <alignment horizontal="center" vertical="center" wrapText="1"/>
    </xf>
    <xf numFmtId="1" fontId="19" fillId="10" borderId="11" xfId="1" applyNumberFormat="1" applyFont="1" applyFill="1" applyBorder="1" applyAlignment="1">
      <alignment horizontal="center" vertical="center" wrapText="1"/>
    </xf>
    <xf numFmtId="0" fontId="20" fillId="0" borderId="0" xfId="1" applyFont="1" applyBorder="1" applyAlignment="1">
      <alignment vertical="center"/>
    </xf>
    <xf numFmtId="0" fontId="11" fillId="0" borderId="0" xfId="1" applyBorder="1" applyAlignment="1">
      <alignment vertical="center"/>
    </xf>
    <xf numFmtId="1" fontId="18" fillId="0" borderId="32" xfId="1" applyNumberFormat="1" applyFont="1" applyFill="1" applyBorder="1" applyAlignment="1">
      <alignment horizontal="center" vertical="center"/>
    </xf>
    <xf numFmtId="1" fontId="18" fillId="0" borderId="33" xfId="1" applyNumberFormat="1" applyFont="1" applyFill="1" applyBorder="1" applyAlignment="1">
      <alignment horizontal="center" vertical="center"/>
    </xf>
    <xf numFmtId="1" fontId="17" fillId="12" borderId="34" xfId="1" applyNumberFormat="1" applyFont="1" applyFill="1" applyBorder="1" applyAlignment="1">
      <alignment horizontal="center" vertical="center"/>
    </xf>
    <xf numFmtId="1" fontId="18" fillId="0" borderId="34" xfId="1" applyNumberFormat="1" applyFont="1" applyFill="1" applyBorder="1" applyAlignment="1">
      <alignment horizontal="center" vertical="center"/>
    </xf>
    <xf numFmtId="1" fontId="18" fillId="0" borderId="35" xfId="1" applyNumberFormat="1" applyFont="1" applyFill="1" applyBorder="1" applyAlignment="1">
      <alignment horizontal="center" vertical="center"/>
    </xf>
    <xf numFmtId="1" fontId="18" fillId="0" borderId="36" xfId="1" applyNumberFormat="1" applyFont="1" applyFill="1" applyBorder="1" applyAlignment="1">
      <alignment horizontal="center" vertical="center"/>
    </xf>
    <xf numFmtId="1" fontId="18" fillId="0" borderId="37" xfId="1" applyNumberFormat="1" applyFont="1" applyFill="1" applyBorder="1" applyAlignment="1">
      <alignment horizontal="center" vertical="center"/>
    </xf>
    <xf numFmtId="1" fontId="18" fillId="0" borderId="38" xfId="1" applyNumberFormat="1" applyFont="1" applyFill="1" applyBorder="1" applyAlignment="1">
      <alignment horizontal="center" vertical="center"/>
    </xf>
    <xf numFmtId="1" fontId="18" fillId="0" borderId="39" xfId="1" applyNumberFormat="1" applyFont="1" applyFill="1" applyBorder="1" applyAlignment="1">
      <alignment horizontal="center" vertical="center"/>
    </xf>
    <xf numFmtId="1" fontId="18" fillId="0" borderId="39" xfId="1" applyNumberFormat="1" applyFont="1" applyBorder="1" applyAlignment="1">
      <alignment horizontal="center" vertical="center" wrapText="1"/>
    </xf>
    <xf numFmtId="2" fontId="19" fillId="10" borderId="40" xfId="1" applyNumberFormat="1" applyFont="1" applyFill="1" applyBorder="1" applyAlignment="1">
      <alignment horizontal="center" vertical="center" wrapText="1"/>
    </xf>
    <xf numFmtId="1" fontId="18" fillId="13" borderId="32" xfId="1" applyNumberFormat="1" applyFont="1" applyFill="1" applyBorder="1" applyAlignment="1">
      <alignment horizontal="center" vertical="center"/>
    </xf>
    <xf numFmtId="1" fontId="18" fillId="13" borderId="11" xfId="1" applyNumberFormat="1" applyFont="1" applyFill="1" applyBorder="1" applyAlignment="1">
      <alignment horizontal="center" vertical="center" wrapText="1"/>
    </xf>
    <xf numFmtId="1" fontId="17" fillId="0" borderId="34" xfId="1" applyNumberFormat="1" applyFont="1" applyFill="1" applyBorder="1" applyAlignment="1">
      <alignment horizontal="left" vertical="center"/>
    </xf>
    <xf numFmtId="1" fontId="18" fillId="0" borderId="41" xfId="1" applyNumberFormat="1" applyFont="1" applyFill="1" applyBorder="1" applyAlignment="1">
      <alignment horizontal="center" vertical="center"/>
    </xf>
    <xf numFmtId="1" fontId="18" fillId="0" borderId="34" xfId="1" applyNumberFormat="1" applyFont="1" applyBorder="1" applyAlignment="1">
      <alignment horizontal="center" vertical="center" wrapText="1"/>
    </xf>
    <xf numFmtId="2" fontId="19" fillId="10" borderId="42" xfId="1" applyNumberFormat="1" applyFont="1" applyFill="1" applyBorder="1" applyAlignment="1">
      <alignment horizontal="center" vertical="center" wrapText="1"/>
    </xf>
    <xf numFmtId="1" fontId="17" fillId="12" borderId="43" xfId="1" applyNumberFormat="1" applyFont="1" applyFill="1" applyBorder="1" applyAlignment="1">
      <alignment horizontal="center" vertical="center"/>
    </xf>
    <xf numFmtId="1" fontId="17" fillId="0" borderId="43" xfId="1" applyNumberFormat="1" applyFont="1" applyFill="1" applyBorder="1" applyAlignment="1">
      <alignment horizontal="left" vertical="center"/>
    </xf>
    <xf numFmtId="1" fontId="18" fillId="0" borderId="44" xfId="1" applyNumberFormat="1" applyFont="1" applyFill="1" applyBorder="1" applyAlignment="1">
      <alignment horizontal="center" vertical="center"/>
    </xf>
    <xf numFmtId="1" fontId="18" fillId="0" borderId="45" xfId="1" applyNumberFormat="1" applyFont="1" applyFill="1" applyBorder="1" applyAlignment="1">
      <alignment horizontal="center" vertical="center"/>
    </xf>
    <xf numFmtId="1" fontId="18" fillId="0" borderId="46" xfId="1" applyNumberFormat="1" applyFont="1" applyFill="1" applyBorder="1" applyAlignment="1">
      <alignment horizontal="center" vertical="center"/>
    </xf>
    <xf numFmtId="1" fontId="18" fillId="0" borderId="47" xfId="1" applyNumberFormat="1" applyFont="1" applyFill="1" applyBorder="1" applyAlignment="1">
      <alignment horizontal="center" vertical="center"/>
    </xf>
    <xf numFmtId="1" fontId="18" fillId="0" borderId="12" xfId="1" applyNumberFormat="1" applyFont="1" applyFill="1" applyBorder="1" applyAlignment="1">
      <alignment horizontal="center" vertical="center"/>
    </xf>
    <xf numFmtId="1" fontId="18" fillId="0" borderId="43" xfId="1" applyNumberFormat="1" applyFont="1" applyBorder="1" applyAlignment="1">
      <alignment horizontal="center" vertical="center" wrapText="1"/>
    </xf>
    <xf numFmtId="2" fontId="19" fillId="10" borderId="49" xfId="1" applyNumberFormat="1" applyFont="1" applyFill="1" applyBorder="1" applyAlignment="1">
      <alignment horizontal="center" vertical="center" wrapText="1"/>
    </xf>
    <xf numFmtId="1" fontId="21" fillId="0" borderId="0" xfId="1" applyNumberFormat="1" applyFont="1" applyAlignment="1">
      <alignment vertical="center"/>
    </xf>
    <xf numFmtId="0" fontId="21" fillId="0" borderId="0" xfId="1" applyFont="1" applyAlignment="1">
      <alignment vertical="center"/>
    </xf>
    <xf numFmtId="1" fontId="11" fillId="0" borderId="0" xfId="1" applyNumberFormat="1" applyAlignment="1">
      <alignment vertical="center"/>
    </xf>
    <xf numFmtId="0" fontId="11" fillId="0" borderId="0" xfId="1"/>
    <xf numFmtId="0" fontId="25" fillId="14" borderId="59" xfId="1" applyFont="1" applyFill="1" applyBorder="1" applyAlignment="1">
      <alignment horizontal="center" vertical="center"/>
    </xf>
    <xf numFmtId="0" fontId="25" fillId="14" borderId="60" xfId="1" applyFont="1" applyFill="1" applyBorder="1" applyAlignment="1">
      <alignment horizontal="center" vertical="center"/>
    </xf>
    <xf numFmtId="0" fontId="25" fillId="14" borderId="61" xfId="1" applyFont="1" applyFill="1" applyBorder="1" applyAlignment="1">
      <alignment horizontal="center" vertical="center"/>
    </xf>
    <xf numFmtId="0" fontId="25" fillId="14" borderId="62" xfId="1" applyFont="1" applyFill="1" applyBorder="1" applyAlignment="1">
      <alignment horizontal="center" vertical="center"/>
    </xf>
    <xf numFmtId="0" fontId="25" fillId="14" borderId="63" xfId="1" applyFont="1" applyFill="1" applyBorder="1" applyAlignment="1">
      <alignment horizontal="center" vertical="center"/>
    </xf>
    <xf numFmtId="0" fontId="25" fillId="14" borderId="64" xfId="1" applyFont="1" applyFill="1" applyBorder="1" applyAlignment="1">
      <alignment horizontal="center" vertical="center" wrapText="1"/>
    </xf>
    <xf numFmtId="0" fontId="22" fillId="14" borderId="59" xfId="1" applyFont="1" applyFill="1" applyBorder="1" applyAlignment="1">
      <alignment horizontal="center" vertical="center"/>
    </xf>
    <xf numFmtId="164" fontId="22" fillId="14" borderId="62" xfId="1" applyNumberFormat="1" applyFont="1" applyFill="1" applyBorder="1" applyAlignment="1">
      <alignment horizontal="center" vertical="center"/>
    </xf>
    <xf numFmtId="0" fontId="25" fillId="14" borderId="59" xfId="1" applyFont="1" applyFill="1" applyBorder="1" applyAlignment="1">
      <alignment horizontal="center" vertical="center" wrapText="1"/>
    </xf>
    <xf numFmtId="0" fontId="25" fillId="14" borderId="65" xfId="1" applyFont="1" applyFill="1" applyBorder="1" applyAlignment="1">
      <alignment horizontal="center" vertical="center" wrapText="1"/>
    </xf>
    <xf numFmtId="0" fontId="26" fillId="0" borderId="66" xfId="1" applyFont="1" applyFill="1" applyBorder="1" applyAlignment="1">
      <alignment horizontal="center" vertical="center"/>
    </xf>
    <xf numFmtId="0" fontId="22" fillId="16" borderId="34" xfId="1" applyFont="1" applyFill="1" applyBorder="1" applyAlignment="1">
      <alignment vertical="center"/>
    </xf>
    <xf numFmtId="0" fontId="27" fillId="12" borderId="29" xfId="1" applyFont="1" applyFill="1" applyBorder="1" applyAlignment="1">
      <alignment horizontal="center" vertical="center"/>
    </xf>
    <xf numFmtId="0" fontId="27" fillId="0" borderId="32" xfId="1" applyFont="1" applyBorder="1" applyAlignment="1">
      <alignment horizontal="center" vertical="center"/>
    </xf>
    <xf numFmtId="0" fontId="28" fillId="0" borderId="32" xfId="1" applyFont="1" applyBorder="1" applyAlignment="1">
      <alignment horizontal="center" vertical="center"/>
    </xf>
    <xf numFmtId="0" fontId="27" fillId="0" borderId="30" xfId="1" applyFont="1" applyBorder="1" applyAlignment="1">
      <alignment horizontal="center" vertical="center"/>
    </xf>
    <xf numFmtId="0" fontId="27" fillId="0" borderId="29" xfId="1" applyFont="1" applyBorder="1" applyAlignment="1">
      <alignment horizontal="center" vertical="center"/>
    </xf>
    <xf numFmtId="0" fontId="27" fillId="0" borderId="32" xfId="1" applyFont="1" applyFill="1" applyBorder="1" applyAlignment="1">
      <alignment horizontal="center" vertical="center"/>
    </xf>
    <xf numFmtId="0" fontId="27" fillId="0" borderId="30" xfId="1" applyFont="1" applyFill="1" applyBorder="1" applyAlignment="1">
      <alignment horizontal="center" vertical="center"/>
    </xf>
    <xf numFmtId="0" fontId="27" fillId="0" borderId="29" xfId="1" applyFont="1" applyFill="1" applyBorder="1" applyAlignment="1">
      <alignment horizontal="center" vertical="center"/>
    </xf>
    <xf numFmtId="2" fontId="27" fillId="0" borderId="32" xfId="1" applyNumberFormat="1" applyFont="1" applyFill="1" applyBorder="1" applyAlignment="1">
      <alignment horizontal="center" vertical="center"/>
    </xf>
    <xf numFmtId="0" fontId="29" fillId="0" borderId="29" xfId="1" applyFont="1" applyFill="1" applyBorder="1" applyAlignment="1">
      <alignment horizontal="center" vertical="center"/>
    </xf>
    <xf numFmtId="0" fontId="27" fillId="0" borderId="50" xfId="1" applyFont="1" applyFill="1" applyBorder="1" applyAlignment="1">
      <alignment horizontal="center" vertical="center"/>
    </xf>
    <xf numFmtId="0" fontId="26" fillId="0" borderId="34" xfId="1" applyFont="1" applyFill="1" applyBorder="1" applyAlignment="1">
      <alignment horizontal="center" vertical="center"/>
    </xf>
    <xf numFmtId="0" fontId="30" fillId="0" borderId="32" xfId="1" applyFont="1" applyFill="1" applyBorder="1" applyAlignment="1">
      <alignment horizontal="center" vertical="center"/>
    </xf>
    <xf numFmtId="0" fontId="22" fillId="17" borderId="34" xfId="1" applyFont="1" applyFill="1" applyBorder="1" applyAlignment="1">
      <alignment vertical="center"/>
    </xf>
    <xf numFmtId="0" fontId="22" fillId="10" borderId="34" xfId="1" applyFont="1" applyFill="1" applyBorder="1" applyAlignment="1">
      <alignment vertical="center"/>
    </xf>
    <xf numFmtId="0" fontId="22" fillId="16" borderId="39" xfId="1" applyFont="1" applyFill="1" applyBorder="1" applyAlignment="1">
      <alignment vertical="center"/>
    </xf>
    <xf numFmtId="0" fontId="27" fillId="12" borderId="38" xfId="1" applyFont="1" applyFill="1" applyBorder="1" applyAlignment="1">
      <alignment horizontal="center" vertical="center"/>
    </xf>
    <xf numFmtId="0" fontId="27" fillId="0" borderId="36" xfId="1" applyFont="1" applyBorder="1" applyAlignment="1">
      <alignment horizontal="center" vertical="center"/>
    </xf>
    <xf numFmtId="0" fontId="27" fillId="0" borderId="37" xfId="1" applyFont="1" applyBorder="1" applyAlignment="1">
      <alignment horizontal="center" vertical="center"/>
    </xf>
    <xf numFmtId="0" fontId="27" fillId="0" borderId="38" xfId="1" applyFont="1" applyBorder="1" applyAlignment="1">
      <alignment horizontal="center" vertical="center"/>
    </xf>
    <xf numFmtId="0" fontId="27" fillId="0" borderId="36" xfId="1" applyFont="1" applyFill="1" applyBorder="1" applyAlignment="1">
      <alignment horizontal="center" vertical="center"/>
    </xf>
    <xf numFmtId="0" fontId="27" fillId="0" borderId="37" xfId="1" applyFont="1" applyFill="1" applyBorder="1" applyAlignment="1">
      <alignment horizontal="center" vertical="center"/>
    </xf>
    <xf numFmtId="0" fontId="27" fillId="0" borderId="38" xfId="1" applyFont="1" applyFill="1" applyBorder="1" applyAlignment="1">
      <alignment horizontal="center" vertical="center"/>
    </xf>
    <xf numFmtId="0" fontId="27" fillId="12" borderId="41" xfId="1" applyFont="1" applyFill="1" applyBorder="1" applyAlignment="1">
      <alignment horizontal="center" vertical="center"/>
    </xf>
    <xf numFmtId="0" fontId="22" fillId="10" borderId="39" xfId="1" applyFont="1" applyFill="1" applyBorder="1" applyAlignment="1">
      <alignment vertical="center"/>
    </xf>
    <xf numFmtId="2" fontId="27" fillId="0" borderId="36" xfId="1" applyNumberFormat="1" applyFont="1" applyFill="1" applyBorder="1" applyAlignment="1">
      <alignment horizontal="center" vertical="center"/>
    </xf>
    <xf numFmtId="0" fontId="27" fillId="0" borderId="68" xfId="1" applyFont="1" applyFill="1" applyBorder="1" applyAlignment="1">
      <alignment horizontal="center" vertical="center"/>
    </xf>
    <xf numFmtId="0" fontId="30" fillId="0" borderId="36" xfId="1" applyFont="1" applyFill="1" applyBorder="1" applyAlignment="1">
      <alignment horizontal="center" vertical="center"/>
    </xf>
    <xf numFmtId="0" fontId="11" fillId="0" borderId="0" xfId="1" applyFill="1"/>
    <xf numFmtId="0" fontId="27" fillId="0" borderId="67" xfId="1" applyFont="1" applyFill="1" applyBorder="1" applyAlignment="1">
      <alignment horizontal="center" vertical="center"/>
    </xf>
    <xf numFmtId="0" fontId="22" fillId="17" borderId="39" xfId="1" applyFont="1" applyFill="1" applyBorder="1" applyAlignment="1">
      <alignment vertical="center"/>
    </xf>
    <xf numFmtId="0" fontId="26" fillId="0" borderId="39" xfId="1" applyFont="1" applyFill="1" applyBorder="1" applyAlignment="1">
      <alignment horizontal="center" vertical="center"/>
    </xf>
    <xf numFmtId="0" fontId="11" fillId="0" borderId="0" xfId="1" applyAlignment="1">
      <alignment horizontal="center"/>
    </xf>
    <xf numFmtId="0" fontId="27" fillId="0" borderId="31" xfId="1" applyFont="1" applyFill="1" applyBorder="1" applyAlignment="1">
      <alignment horizontal="center" vertical="center"/>
    </xf>
    <xf numFmtId="0" fontId="26" fillId="0" borderId="43" xfId="1" applyFont="1" applyFill="1" applyBorder="1" applyAlignment="1">
      <alignment horizontal="center" vertical="center"/>
    </xf>
    <xf numFmtId="0" fontId="22" fillId="16" borderId="43" xfId="1" applyFont="1" applyFill="1" applyBorder="1" applyAlignment="1">
      <alignment vertical="center"/>
    </xf>
    <xf numFmtId="0" fontId="27" fillId="12" borderId="47" xfId="1" applyFont="1" applyFill="1" applyBorder="1" applyAlignment="1">
      <alignment horizontal="center" vertical="center"/>
    </xf>
    <xf numFmtId="0" fontId="27" fillId="0" borderId="45" xfId="1" applyFont="1" applyBorder="1" applyAlignment="1">
      <alignment horizontal="center" vertical="center"/>
    </xf>
    <xf numFmtId="0" fontId="27" fillId="0" borderId="46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27" fillId="0" borderId="45" xfId="1" applyFont="1" applyFill="1" applyBorder="1" applyAlignment="1">
      <alignment horizontal="center" vertical="center"/>
    </xf>
    <xf numFmtId="0" fontId="27" fillId="0" borderId="46" xfId="1" applyFont="1" applyFill="1" applyBorder="1" applyAlignment="1">
      <alignment horizontal="center" vertical="center"/>
    </xf>
    <xf numFmtId="0" fontId="27" fillId="0" borderId="47" xfId="1" applyFont="1" applyFill="1" applyBorder="1" applyAlignment="1">
      <alignment horizontal="center" vertical="center"/>
    </xf>
    <xf numFmtId="2" fontId="27" fillId="0" borderId="45" xfId="1" applyNumberFormat="1" applyFont="1" applyFill="1" applyBorder="1" applyAlignment="1">
      <alignment horizontal="center" vertical="center"/>
    </xf>
    <xf numFmtId="0" fontId="27" fillId="0" borderId="51" xfId="1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1" fontId="18" fillId="13" borderId="35" xfId="1" applyNumberFormat="1" applyFont="1" applyFill="1" applyBorder="1" applyAlignment="1">
      <alignment horizontal="center" vertical="center"/>
    </xf>
    <xf numFmtId="1" fontId="18" fillId="13" borderId="36" xfId="1" applyNumberFormat="1" applyFont="1" applyFill="1" applyBorder="1" applyAlignment="1">
      <alignment horizontal="center" vertical="center"/>
    </xf>
    <xf numFmtId="1" fontId="18" fillId="13" borderId="37" xfId="1" applyNumberFormat="1" applyFont="1" applyFill="1" applyBorder="1" applyAlignment="1">
      <alignment horizontal="center" vertical="center"/>
    </xf>
    <xf numFmtId="1" fontId="18" fillId="13" borderId="38" xfId="1" applyNumberFormat="1" applyFont="1" applyFill="1" applyBorder="1" applyAlignment="1">
      <alignment horizontal="center" vertical="center"/>
    </xf>
    <xf numFmtId="1" fontId="18" fillId="13" borderId="39" xfId="1" applyNumberFormat="1" applyFont="1" applyFill="1" applyBorder="1" applyAlignment="1">
      <alignment horizontal="center" vertical="center"/>
    </xf>
    <xf numFmtId="1" fontId="18" fillId="13" borderId="39" xfId="1" applyNumberFormat="1" applyFont="1" applyFill="1" applyBorder="1" applyAlignment="1">
      <alignment horizontal="center" vertical="center" wrapText="1"/>
    </xf>
    <xf numFmtId="1" fontId="31" fillId="0" borderId="32" xfId="1" applyNumberFormat="1" applyFont="1" applyBorder="1" applyAlignment="1">
      <alignment horizontal="center" vertical="center"/>
    </xf>
    <xf numFmtId="0" fontId="33" fillId="0" borderId="32" xfId="1" applyFont="1" applyFill="1" applyBorder="1" applyAlignment="1">
      <alignment horizontal="center" vertical="center"/>
    </xf>
    <xf numFmtId="0" fontId="33" fillId="0" borderId="30" xfId="1" applyFont="1" applyFill="1" applyBorder="1" applyAlignment="1">
      <alignment horizontal="center" vertical="center"/>
    </xf>
    <xf numFmtId="0" fontId="33" fillId="0" borderId="29" xfId="1" applyFont="1" applyFill="1" applyBorder="1" applyAlignment="1">
      <alignment horizontal="center" vertical="center"/>
    </xf>
    <xf numFmtId="0" fontId="31" fillId="0" borderId="32" xfId="1" applyFont="1" applyFill="1" applyBorder="1" applyAlignment="1">
      <alignment horizontal="center" vertical="center"/>
    </xf>
    <xf numFmtId="0" fontId="31" fillId="0" borderId="30" xfId="1" applyFont="1" applyFill="1" applyBorder="1" applyAlignment="1">
      <alignment horizontal="center" vertical="center"/>
    </xf>
    <xf numFmtId="0" fontId="31" fillId="0" borderId="29" xfId="1" applyFont="1" applyFill="1" applyBorder="1" applyAlignment="1">
      <alignment horizontal="center" vertical="center"/>
    </xf>
    <xf numFmtId="20" fontId="5" fillId="7" borderId="69" xfId="0" applyNumberFormat="1" applyFont="1" applyFill="1" applyBorder="1"/>
    <xf numFmtId="0" fontId="5" fillId="7" borderId="69" xfId="0" applyFont="1" applyFill="1" applyBorder="1"/>
    <xf numFmtId="0" fontId="5" fillId="7" borderId="69" xfId="0" applyFont="1" applyFill="1" applyBorder="1" applyAlignment="1">
      <alignment horizontal="center"/>
    </xf>
    <xf numFmtId="0" fontId="5" fillId="3" borderId="69" xfId="0" applyFont="1" applyFill="1" applyBorder="1"/>
    <xf numFmtId="20" fontId="5" fillId="0" borderId="11" xfId="0" applyNumberFormat="1" applyFont="1" applyFill="1" applyBorder="1"/>
    <xf numFmtId="0" fontId="5" fillId="0" borderId="11" xfId="0" applyFont="1" applyFill="1" applyBorder="1" applyAlignment="1">
      <alignment horizontal="center"/>
    </xf>
    <xf numFmtId="0" fontId="5" fillId="3" borderId="11" xfId="0" applyFont="1" applyFill="1" applyBorder="1"/>
    <xf numFmtId="20" fontId="5" fillId="7" borderId="11" xfId="0" applyNumberFormat="1" applyFont="1" applyFill="1" applyBorder="1"/>
    <xf numFmtId="0" fontId="5" fillId="7" borderId="11" xfId="0" applyFont="1" applyFill="1" applyBorder="1"/>
    <xf numFmtId="0" fontId="5" fillId="7" borderId="11" xfId="0" applyFont="1" applyFill="1" applyBorder="1" applyAlignment="1">
      <alignment horizontal="center"/>
    </xf>
    <xf numFmtId="0" fontId="5" fillId="3" borderId="12" xfId="0" applyFont="1" applyFill="1" applyBorder="1"/>
    <xf numFmtId="0" fontId="5" fillId="3" borderId="13" xfId="0" applyFont="1" applyFill="1" applyBorder="1"/>
    <xf numFmtId="0" fontId="5" fillId="0" borderId="9" xfId="0" applyFont="1" applyBorder="1"/>
    <xf numFmtId="0" fontId="5" fillId="0" borderId="11" xfId="0" applyFont="1" applyFill="1" applyBorder="1"/>
    <xf numFmtId="20" fontId="5" fillId="0" borderId="11" xfId="0" applyNumberFormat="1" applyFont="1" applyBorder="1" applyAlignment="1">
      <alignment vertical="center"/>
    </xf>
    <xf numFmtId="0" fontId="5" fillId="0" borderId="73" xfId="0" applyFont="1" applyFill="1" applyBorder="1" applyAlignment="1">
      <alignment vertical="center"/>
    </xf>
    <xf numFmtId="0" fontId="5" fillId="3" borderId="73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20" fontId="5" fillId="7" borderId="11" xfId="0" applyNumberFormat="1" applyFont="1" applyFill="1" applyBorder="1" applyAlignment="1">
      <alignment vertical="center"/>
    </xf>
    <xf numFmtId="0" fontId="5" fillId="7" borderId="73" xfId="0" applyFont="1" applyFill="1" applyBorder="1" applyAlignment="1">
      <alignment vertical="center"/>
    </xf>
    <xf numFmtId="0" fontId="5" fillId="7" borderId="73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vertical="center"/>
    </xf>
    <xf numFmtId="0" fontId="0" fillId="0" borderId="0" xfId="0" applyBorder="1"/>
    <xf numFmtId="0" fontId="0" fillId="0" borderId="56" xfId="0" applyFill="1" applyBorder="1"/>
    <xf numFmtId="0" fontId="5" fillId="0" borderId="7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20" fontId="5" fillId="0" borderId="16" xfId="0" applyNumberFormat="1" applyFont="1" applyBorder="1" applyAlignment="1">
      <alignment vertical="center"/>
    </xf>
    <xf numFmtId="20" fontId="5" fillId="0" borderId="74" xfId="0" applyNumberFormat="1" applyFont="1" applyFill="1" applyBorder="1"/>
    <xf numFmtId="0" fontId="1" fillId="0" borderId="75" xfId="0" applyFont="1" applyBorder="1"/>
    <xf numFmtId="0" fontId="0" fillId="0" borderId="0" xfId="0" applyFill="1"/>
    <xf numFmtId="49" fontId="1" fillId="7" borderId="0" xfId="0" applyNumberFormat="1" applyFont="1" applyFill="1" applyAlignment="1">
      <alignment horizontal="right"/>
    </xf>
    <xf numFmtId="49" fontId="1" fillId="7" borderId="14" xfId="0" applyNumberFormat="1" applyFont="1" applyFill="1" applyBorder="1" applyAlignment="1">
      <alignment horizontal="right"/>
    </xf>
    <xf numFmtId="0" fontId="1" fillId="7" borderId="0" xfId="0" applyFont="1" applyFill="1" applyAlignment="1">
      <alignment horizontal="center"/>
    </xf>
    <xf numFmtId="0" fontId="1" fillId="7" borderId="14" xfId="0" applyFont="1" applyFill="1" applyBorder="1" applyAlignment="1">
      <alignment horizontal="center"/>
    </xf>
    <xf numFmtId="1" fontId="17" fillId="13" borderId="34" xfId="1" applyNumberFormat="1" applyFont="1" applyFill="1" applyBorder="1" applyAlignment="1">
      <alignment horizontal="left" vertical="center"/>
    </xf>
    <xf numFmtId="1" fontId="17" fillId="0" borderId="33" xfId="1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1" fontId="36" fillId="0" borderId="29" xfId="1" applyNumberFormat="1" applyFont="1" applyFill="1" applyBorder="1" applyAlignment="1">
      <alignment horizontal="center" vertical="center"/>
    </xf>
    <xf numFmtId="1" fontId="36" fillId="0" borderId="32" xfId="1" applyNumberFormat="1" applyFont="1" applyFill="1" applyBorder="1" applyAlignment="1">
      <alignment horizontal="center" vertical="center"/>
    </xf>
    <xf numFmtId="1" fontId="36" fillId="0" borderId="30" xfId="1" applyNumberFormat="1" applyFont="1" applyFill="1" applyBorder="1" applyAlignment="1">
      <alignment horizontal="center" vertical="center"/>
    </xf>
    <xf numFmtId="0" fontId="32" fillId="0" borderId="29" xfId="1" applyFont="1" applyFill="1" applyBorder="1" applyAlignment="1">
      <alignment horizontal="center" vertical="center"/>
    </xf>
    <xf numFmtId="0" fontId="27" fillId="18" borderId="31" xfId="1" applyFont="1" applyFill="1" applyBorder="1" applyAlignment="1">
      <alignment horizontal="center" vertical="center"/>
    </xf>
    <xf numFmtId="0" fontId="27" fillId="18" borderId="67" xfId="1" applyFont="1" applyFill="1" applyBorder="1" applyAlignment="1">
      <alignment horizontal="center" vertical="center"/>
    </xf>
    <xf numFmtId="1" fontId="18" fillId="13" borderId="29" xfId="1" applyNumberFormat="1" applyFont="1" applyFill="1" applyBorder="1" applyAlignment="1">
      <alignment horizontal="center" vertical="center"/>
    </xf>
    <xf numFmtId="1" fontId="18" fillId="13" borderId="30" xfId="1" applyNumberFormat="1" applyFont="1" applyFill="1" applyBorder="1" applyAlignment="1">
      <alignment horizontal="center" vertical="center"/>
    </xf>
    <xf numFmtId="0" fontId="25" fillId="14" borderId="76" xfId="1" applyFont="1" applyFill="1" applyBorder="1" applyAlignment="1">
      <alignment horizontal="center" vertical="center"/>
    </xf>
    <xf numFmtId="0" fontId="27" fillId="0" borderId="77" xfId="1" applyFont="1" applyFill="1" applyBorder="1" applyAlignment="1">
      <alignment horizontal="center" vertical="center"/>
    </xf>
    <xf numFmtId="0" fontId="31" fillId="0" borderId="77" xfId="1" applyFont="1" applyFill="1" applyBorder="1" applyAlignment="1">
      <alignment horizontal="center" vertical="center"/>
    </xf>
    <xf numFmtId="0" fontId="27" fillId="0" borderId="78" xfId="1" applyFont="1" applyFill="1" applyBorder="1" applyAlignment="1">
      <alignment horizontal="center" vertical="center"/>
    </xf>
    <xf numFmtId="0" fontId="27" fillId="0" borderId="79" xfId="1" applyFont="1" applyFill="1" applyBorder="1" applyAlignment="1">
      <alignment horizontal="center" vertical="center"/>
    </xf>
    <xf numFmtId="1" fontId="18" fillId="0" borderId="80" xfId="1" applyNumberFormat="1" applyFont="1" applyFill="1" applyBorder="1" applyAlignment="1">
      <alignment horizontal="center" vertical="center"/>
    </xf>
    <xf numFmtId="0" fontId="11" fillId="0" borderId="30" xfId="1" applyBorder="1" applyAlignment="1">
      <alignment vertical="center"/>
    </xf>
    <xf numFmtId="1" fontId="15" fillId="12" borderId="16" xfId="1" applyNumberFormat="1" applyFont="1" applyFill="1" applyBorder="1" applyAlignment="1">
      <alignment horizontal="center" vertical="center" textRotation="90" wrapText="1"/>
    </xf>
    <xf numFmtId="1" fontId="15" fillId="12" borderId="12" xfId="1" applyNumberFormat="1" applyFont="1" applyFill="1" applyBorder="1" applyAlignment="1">
      <alignment horizontal="center" vertical="center" textRotation="90" wrapText="1"/>
    </xf>
    <xf numFmtId="1" fontId="12" fillId="12" borderId="16" xfId="1" applyNumberFormat="1" applyFont="1" applyFill="1" applyBorder="1" applyAlignment="1">
      <alignment horizontal="center" vertical="center" textRotation="90"/>
    </xf>
    <xf numFmtId="1" fontId="12" fillId="12" borderId="12" xfId="1" applyNumberFormat="1" applyFont="1" applyFill="1" applyBorder="1" applyAlignment="1">
      <alignment horizontal="center" vertical="center" textRotation="90"/>
    </xf>
    <xf numFmtId="1" fontId="13" fillId="12" borderId="16" xfId="1" applyNumberFormat="1" applyFont="1" applyFill="1" applyBorder="1" applyAlignment="1">
      <alignment horizontal="center" vertical="center" wrapText="1"/>
    </xf>
    <xf numFmtId="1" fontId="13" fillId="12" borderId="15" xfId="1" applyNumberFormat="1" applyFont="1" applyFill="1" applyBorder="1" applyAlignment="1">
      <alignment horizontal="center" vertical="center" wrapText="1"/>
    </xf>
    <xf numFmtId="1" fontId="13" fillId="12" borderId="17" xfId="1" applyNumberFormat="1" applyFont="1" applyFill="1" applyBorder="1" applyAlignment="1">
      <alignment horizontal="center" vertical="center" wrapText="1"/>
    </xf>
    <xf numFmtId="1" fontId="13" fillId="12" borderId="18" xfId="1" applyNumberFormat="1" applyFont="1" applyFill="1" applyBorder="1" applyAlignment="1">
      <alignment horizontal="center" vertical="center" wrapText="1"/>
    </xf>
    <xf numFmtId="1" fontId="14" fillId="12" borderId="16" xfId="1" applyNumberFormat="1" applyFont="1" applyFill="1" applyBorder="1" applyAlignment="1">
      <alignment horizontal="center" vertical="center" textRotation="90" wrapText="1"/>
    </xf>
    <xf numFmtId="1" fontId="14" fillId="12" borderId="12" xfId="1" applyNumberFormat="1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4" fillId="0" borderId="70" xfId="0" applyFont="1" applyFill="1" applyBorder="1" applyAlignment="1">
      <alignment horizontal="center"/>
    </xf>
    <xf numFmtId="0" fontId="34" fillId="0" borderId="71" xfId="0" applyFont="1" applyFill="1" applyBorder="1" applyAlignment="1">
      <alignment horizontal="center"/>
    </xf>
    <xf numFmtId="0" fontId="34" fillId="0" borderId="72" xfId="0" applyFont="1" applyFill="1" applyBorder="1" applyAlignment="1">
      <alignment horizontal="center"/>
    </xf>
    <xf numFmtId="0" fontId="34" fillId="7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7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3" xfId="0" applyBorder="1" applyAlignment="1">
      <alignment horizontal="center"/>
    </xf>
    <xf numFmtId="0" fontId="22" fillId="14" borderId="17" xfId="1" applyFont="1" applyFill="1" applyBorder="1" applyAlignment="1">
      <alignment horizontal="center" vertical="center" textRotation="90"/>
    </xf>
    <xf numFmtId="0" fontId="22" fillId="14" borderId="56" xfId="1" applyFont="1" applyFill="1" applyBorder="1" applyAlignment="1">
      <alignment horizontal="center" vertical="center" textRotation="90"/>
    </xf>
    <xf numFmtId="0" fontId="23" fillId="15" borderId="16" xfId="1" applyFont="1" applyFill="1" applyBorder="1" applyAlignment="1">
      <alignment horizontal="center" vertical="center" wrapText="1"/>
    </xf>
    <xf numFmtId="0" fontId="23" fillId="15" borderId="57" xfId="1" applyFont="1" applyFill="1" applyBorder="1" applyAlignment="1">
      <alignment horizontal="center" vertical="center" wrapText="1"/>
    </xf>
    <xf numFmtId="0" fontId="23" fillId="12" borderId="52" xfId="1" applyFont="1" applyFill="1" applyBorder="1" applyAlignment="1">
      <alignment horizontal="center" vertical="center" wrapText="1"/>
    </xf>
    <xf numFmtId="0" fontId="23" fillId="12" borderId="58" xfId="1" applyFont="1" applyFill="1" applyBorder="1" applyAlignment="1">
      <alignment horizontal="center" vertical="center" wrapText="1"/>
    </xf>
    <xf numFmtId="0" fontId="24" fillId="0" borderId="53" xfId="1" applyFont="1" applyBorder="1" applyAlignment="1">
      <alignment horizontal="center"/>
    </xf>
    <xf numFmtId="0" fontId="24" fillId="0" borderId="54" xfId="1" applyFont="1" applyBorder="1" applyAlignment="1">
      <alignment horizontal="center"/>
    </xf>
    <xf numFmtId="0" fontId="24" fillId="0" borderId="55" xfId="1" applyFont="1" applyBorder="1" applyAlignment="1">
      <alignment horizontal="center"/>
    </xf>
    <xf numFmtId="49" fontId="1" fillId="7" borderId="0" xfId="0" applyNumberFormat="1" applyFont="1" applyFill="1" applyAlignment="1">
      <alignment horizontal="center"/>
    </xf>
    <xf numFmtId="49" fontId="5" fillId="7" borderId="13" xfId="0" applyNumberFormat="1" applyFont="1" applyFill="1" applyBorder="1" applyAlignment="1">
      <alignment horizontal="center" vertical="center"/>
    </xf>
    <xf numFmtId="49" fontId="5" fillId="7" borderId="11" xfId="0" applyNumberFormat="1" applyFont="1" applyFill="1" applyBorder="1" applyAlignment="1">
      <alignment horizontal="center"/>
    </xf>
    <xf numFmtId="49" fontId="5" fillId="0" borderId="11" xfId="0" applyNumberFormat="1" applyFont="1" applyFill="1" applyBorder="1" applyAlignment="1">
      <alignment horizontal="center"/>
    </xf>
    <xf numFmtId="49" fontId="5" fillId="0" borderId="73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1" fontId="18" fillId="0" borderId="0" xfId="1" applyNumberFormat="1" applyFont="1" applyFill="1" applyBorder="1" applyAlignment="1">
      <alignment horizontal="center" vertical="center"/>
    </xf>
    <xf numFmtId="0" fontId="11" fillId="0" borderId="32" xfId="1" applyBorder="1" applyAlignment="1">
      <alignment vertical="center"/>
    </xf>
    <xf numFmtId="0" fontId="26" fillId="0" borderId="81" xfId="1" applyFont="1" applyFill="1" applyBorder="1" applyAlignment="1">
      <alignment horizontal="center" vertical="center"/>
    </xf>
    <xf numFmtId="0" fontId="28" fillId="0" borderId="29" xfId="1" applyFont="1" applyBorder="1" applyAlignment="1">
      <alignment horizontal="center" vertical="center"/>
    </xf>
    <xf numFmtId="0" fontId="27" fillId="18" borderId="29" xfId="1" applyFont="1" applyFill="1" applyBorder="1" applyAlignment="1">
      <alignment horizontal="center" vertical="center"/>
    </xf>
    <xf numFmtId="0" fontId="27" fillId="18" borderId="48" xfId="1" applyFont="1" applyFill="1" applyBorder="1" applyAlignment="1">
      <alignment horizontal="center" vertical="center"/>
    </xf>
    <xf numFmtId="20" fontId="1" fillId="0" borderId="0" xfId="0" applyNumberFormat="1" applyFont="1"/>
  </cellXfs>
  <cellStyles count="2">
    <cellStyle name="normální" xfId="0" builtinId="0"/>
    <cellStyle name="normální 2" xfId="1"/>
  </cellStyles>
  <dxfs count="8">
    <dxf>
      <font>
        <color rgb="FFFF0000"/>
      </font>
    </dxf>
    <dxf>
      <font>
        <b val="0"/>
        <i val="0"/>
        <color rgb="FFFF0000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rgb="FF9C0006"/>
      </font>
    </dxf>
    <dxf>
      <font>
        <color rgb="FFFF0000"/>
      </font>
    </dxf>
    <dxf>
      <font>
        <condense val="0"/>
        <extend val="0"/>
        <color rgb="FF9C0006"/>
      </font>
    </dxf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K13"/>
  <sheetViews>
    <sheetView showGridLines="0" zoomScale="70" zoomScaleNormal="70" workbookViewId="0">
      <pane xSplit="17" ySplit="10" topLeftCell="AH11" activePane="bottomRight" state="frozen"/>
      <selection pane="topRight" activeCell="R1" sqref="R1"/>
      <selection pane="bottomLeft" activeCell="A11" sqref="A11"/>
      <selection pane="bottomRight" activeCell="AQ16" sqref="AQ16"/>
    </sheetView>
  </sheetViews>
  <sheetFormatPr defaultRowHeight="12.75"/>
  <cols>
    <col min="1" max="1" width="3.7109375" style="41" customWidth="1"/>
    <col min="2" max="2" width="23.28515625" style="41" customWidth="1"/>
    <col min="3" max="56" width="4.7109375" style="41" customWidth="1"/>
    <col min="57" max="57" width="7.7109375" style="41" customWidth="1"/>
    <col min="58" max="58" width="9.140625" style="41" customWidth="1"/>
    <col min="59" max="61" width="5.7109375" style="41" customWidth="1"/>
    <col min="62" max="62" width="7.7109375" style="41" customWidth="1"/>
    <col min="63" max="225" width="9.140625" style="41"/>
    <col min="226" max="226" width="3.7109375" style="41" customWidth="1"/>
    <col min="227" max="227" width="20.140625" style="41" customWidth="1"/>
    <col min="228" max="312" width="4.7109375" style="41" customWidth="1"/>
    <col min="313" max="313" width="7.7109375" style="41" customWidth="1"/>
    <col min="314" max="314" width="9.140625" style="41" customWidth="1"/>
    <col min="315" max="317" width="5.7109375" style="41" customWidth="1"/>
    <col min="318" max="318" width="7.7109375" style="41" customWidth="1"/>
    <col min="319" max="481" width="9.140625" style="41"/>
    <col min="482" max="482" width="3.7109375" style="41" customWidth="1"/>
    <col min="483" max="483" width="20.140625" style="41" customWidth="1"/>
    <col min="484" max="568" width="4.7109375" style="41" customWidth="1"/>
    <col min="569" max="569" width="7.7109375" style="41" customWidth="1"/>
    <col min="570" max="570" width="9.140625" style="41" customWidth="1"/>
    <col min="571" max="573" width="5.7109375" style="41" customWidth="1"/>
    <col min="574" max="574" width="7.7109375" style="41" customWidth="1"/>
    <col min="575" max="737" width="9.140625" style="41"/>
    <col min="738" max="738" width="3.7109375" style="41" customWidth="1"/>
    <col min="739" max="739" width="20.140625" style="41" customWidth="1"/>
    <col min="740" max="824" width="4.7109375" style="41" customWidth="1"/>
    <col min="825" max="825" width="7.7109375" style="41" customWidth="1"/>
    <col min="826" max="826" width="9.140625" style="41" customWidth="1"/>
    <col min="827" max="829" width="5.7109375" style="41" customWidth="1"/>
    <col min="830" max="830" width="7.7109375" style="41" customWidth="1"/>
    <col min="831" max="993" width="9.140625" style="41"/>
    <col min="994" max="994" width="3.7109375" style="41" customWidth="1"/>
    <col min="995" max="995" width="20.140625" style="41" customWidth="1"/>
    <col min="996" max="1080" width="4.7109375" style="41" customWidth="1"/>
    <col min="1081" max="1081" width="7.7109375" style="41" customWidth="1"/>
    <col min="1082" max="1082" width="9.140625" style="41" customWidth="1"/>
    <col min="1083" max="1085" width="5.7109375" style="41" customWidth="1"/>
    <col min="1086" max="1086" width="7.7109375" style="41" customWidth="1"/>
    <col min="1087" max="1249" width="9.140625" style="41"/>
    <col min="1250" max="1250" width="3.7109375" style="41" customWidth="1"/>
    <col min="1251" max="1251" width="20.140625" style="41" customWidth="1"/>
    <col min="1252" max="1336" width="4.7109375" style="41" customWidth="1"/>
    <col min="1337" max="1337" width="7.7109375" style="41" customWidth="1"/>
    <col min="1338" max="1338" width="9.140625" style="41" customWidth="1"/>
    <col min="1339" max="1341" width="5.7109375" style="41" customWidth="1"/>
    <col min="1342" max="1342" width="7.7109375" style="41" customWidth="1"/>
    <col min="1343" max="1505" width="9.140625" style="41"/>
    <col min="1506" max="1506" width="3.7109375" style="41" customWidth="1"/>
    <col min="1507" max="1507" width="20.140625" style="41" customWidth="1"/>
    <col min="1508" max="1592" width="4.7109375" style="41" customWidth="1"/>
    <col min="1593" max="1593" width="7.7109375" style="41" customWidth="1"/>
    <col min="1594" max="1594" width="9.140625" style="41" customWidth="1"/>
    <col min="1595" max="1597" width="5.7109375" style="41" customWidth="1"/>
    <col min="1598" max="1598" width="7.7109375" style="41" customWidth="1"/>
    <col min="1599" max="1761" width="9.140625" style="41"/>
    <col min="1762" max="1762" width="3.7109375" style="41" customWidth="1"/>
    <col min="1763" max="1763" width="20.140625" style="41" customWidth="1"/>
    <col min="1764" max="1848" width="4.7109375" style="41" customWidth="1"/>
    <col min="1849" max="1849" width="7.7109375" style="41" customWidth="1"/>
    <col min="1850" max="1850" width="9.140625" style="41" customWidth="1"/>
    <col min="1851" max="1853" width="5.7109375" style="41" customWidth="1"/>
    <col min="1854" max="1854" width="7.7109375" style="41" customWidth="1"/>
    <col min="1855" max="2017" width="9.140625" style="41"/>
    <col min="2018" max="2018" width="3.7109375" style="41" customWidth="1"/>
    <col min="2019" max="2019" width="20.140625" style="41" customWidth="1"/>
    <col min="2020" max="2104" width="4.7109375" style="41" customWidth="1"/>
    <col min="2105" max="2105" width="7.7109375" style="41" customWidth="1"/>
    <col min="2106" max="2106" width="9.140625" style="41" customWidth="1"/>
    <col min="2107" max="2109" width="5.7109375" style="41" customWidth="1"/>
    <col min="2110" max="2110" width="7.7109375" style="41" customWidth="1"/>
    <col min="2111" max="2273" width="9.140625" style="41"/>
    <col min="2274" max="2274" width="3.7109375" style="41" customWidth="1"/>
    <col min="2275" max="2275" width="20.140625" style="41" customWidth="1"/>
    <col min="2276" max="2360" width="4.7109375" style="41" customWidth="1"/>
    <col min="2361" max="2361" width="7.7109375" style="41" customWidth="1"/>
    <col min="2362" max="2362" width="9.140625" style="41" customWidth="1"/>
    <col min="2363" max="2365" width="5.7109375" style="41" customWidth="1"/>
    <col min="2366" max="2366" width="7.7109375" style="41" customWidth="1"/>
    <col min="2367" max="2529" width="9.140625" style="41"/>
    <col min="2530" max="2530" width="3.7109375" style="41" customWidth="1"/>
    <col min="2531" max="2531" width="20.140625" style="41" customWidth="1"/>
    <col min="2532" max="2616" width="4.7109375" style="41" customWidth="1"/>
    <col min="2617" max="2617" width="7.7109375" style="41" customWidth="1"/>
    <col min="2618" max="2618" width="9.140625" style="41" customWidth="1"/>
    <col min="2619" max="2621" width="5.7109375" style="41" customWidth="1"/>
    <col min="2622" max="2622" width="7.7109375" style="41" customWidth="1"/>
    <col min="2623" max="2785" width="9.140625" style="41"/>
    <col min="2786" max="2786" width="3.7109375" style="41" customWidth="1"/>
    <col min="2787" max="2787" width="20.140625" style="41" customWidth="1"/>
    <col min="2788" max="2872" width="4.7109375" style="41" customWidth="1"/>
    <col min="2873" max="2873" width="7.7109375" style="41" customWidth="1"/>
    <col min="2874" max="2874" width="9.140625" style="41" customWidth="1"/>
    <col min="2875" max="2877" width="5.7109375" style="41" customWidth="1"/>
    <col min="2878" max="2878" width="7.7109375" style="41" customWidth="1"/>
    <col min="2879" max="3041" width="9.140625" style="41"/>
    <col min="3042" max="3042" width="3.7109375" style="41" customWidth="1"/>
    <col min="3043" max="3043" width="20.140625" style="41" customWidth="1"/>
    <col min="3044" max="3128" width="4.7109375" style="41" customWidth="1"/>
    <col min="3129" max="3129" width="7.7109375" style="41" customWidth="1"/>
    <col min="3130" max="3130" width="9.140625" style="41" customWidth="1"/>
    <col min="3131" max="3133" width="5.7109375" style="41" customWidth="1"/>
    <col min="3134" max="3134" width="7.7109375" style="41" customWidth="1"/>
    <col min="3135" max="3297" width="9.140625" style="41"/>
    <col min="3298" max="3298" width="3.7109375" style="41" customWidth="1"/>
    <col min="3299" max="3299" width="20.140625" style="41" customWidth="1"/>
    <col min="3300" max="3384" width="4.7109375" style="41" customWidth="1"/>
    <col min="3385" max="3385" width="7.7109375" style="41" customWidth="1"/>
    <col min="3386" max="3386" width="9.140625" style="41" customWidth="1"/>
    <col min="3387" max="3389" width="5.7109375" style="41" customWidth="1"/>
    <col min="3390" max="3390" width="7.7109375" style="41" customWidth="1"/>
    <col min="3391" max="3553" width="9.140625" style="41"/>
    <col min="3554" max="3554" width="3.7109375" style="41" customWidth="1"/>
    <col min="3555" max="3555" width="20.140625" style="41" customWidth="1"/>
    <col min="3556" max="3640" width="4.7109375" style="41" customWidth="1"/>
    <col min="3641" max="3641" width="7.7109375" style="41" customWidth="1"/>
    <col min="3642" max="3642" width="9.140625" style="41" customWidth="1"/>
    <col min="3643" max="3645" width="5.7109375" style="41" customWidth="1"/>
    <col min="3646" max="3646" width="7.7109375" style="41" customWidth="1"/>
    <col min="3647" max="3809" width="9.140625" style="41"/>
    <col min="3810" max="3810" width="3.7109375" style="41" customWidth="1"/>
    <col min="3811" max="3811" width="20.140625" style="41" customWidth="1"/>
    <col min="3812" max="3896" width="4.7109375" style="41" customWidth="1"/>
    <col min="3897" max="3897" width="7.7109375" style="41" customWidth="1"/>
    <col min="3898" max="3898" width="9.140625" style="41" customWidth="1"/>
    <col min="3899" max="3901" width="5.7109375" style="41" customWidth="1"/>
    <col min="3902" max="3902" width="7.7109375" style="41" customWidth="1"/>
    <col min="3903" max="4065" width="9.140625" style="41"/>
    <col min="4066" max="4066" width="3.7109375" style="41" customWidth="1"/>
    <col min="4067" max="4067" width="20.140625" style="41" customWidth="1"/>
    <col min="4068" max="4152" width="4.7109375" style="41" customWidth="1"/>
    <col min="4153" max="4153" width="7.7109375" style="41" customWidth="1"/>
    <col min="4154" max="4154" width="9.140625" style="41" customWidth="1"/>
    <col min="4155" max="4157" width="5.7109375" style="41" customWidth="1"/>
    <col min="4158" max="4158" width="7.7109375" style="41" customWidth="1"/>
    <col min="4159" max="4321" width="9.140625" style="41"/>
    <col min="4322" max="4322" width="3.7109375" style="41" customWidth="1"/>
    <col min="4323" max="4323" width="20.140625" style="41" customWidth="1"/>
    <col min="4324" max="4408" width="4.7109375" style="41" customWidth="1"/>
    <col min="4409" max="4409" width="7.7109375" style="41" customWidth="1"/>
    <col min="4410" max="4410" width="9.140625" style="41" customWidth="1"/>
    <col min="4411" max="4413" width="5.7109375" style="41" customWidth="1"/>
    <col min="4414" max="4414" width="7.7109375" style="41" customWidth="1"/>
    <col min="4415" max="4577" width="9.140625" style="41"/>
    <col min="4578" max="4578" width="3.7109375" style="41" customWidth="1"/>
    <col min="4579" max="4579" width="20.140625" style="41" customWidth="1"/>
    <col min="4580" max="4664" width="4.7109375" style="41" customWidth="1"/>
    <col min="4665" max="4665" width="7.7109375" style="41" customWidth="1"/>
    <col min="4666" max="4666" width="9.140625" style="41" customWidth="1"/>
    <col min="4667" max="4669" width="5.7109375" style="41" customWidth="1"/>
    <col min="4670" max="4670" width="7.7109375" style="41" customWidth="1"/>
    <col min="4671" max="4833" width="9.140625" style="41"/>
    <col min="4834" max="4834" width="3.7109375" style="41" customWidth="1"/>
    <col min="4835" max="4835" width="20.140625" style="41" customWidth="1"/>
    <col min="4836" max="4920" width="4.7109375" style="41" customWidth="1"/>
    <col min="4921" max="4921" width="7.7109375" style="41" customWidth="1"/>
    <col min="4922" max="4922" width="9.140625" style="41" customWidth="1"/>
    <col min="4923" max="4925" width="5.7109375" style="41" customWidth="1"/>
    <col min="4926" max="4926" width="7.7109375" style="41" customWidth="1"/>
    <col min="4927" max="5089" width="9.140625" style="41"/>
    <col min="5090" max="5090" width="3.7109375" style="41" customWidth="1"/>
    <col min="5091" max="5091" width="20.140625" style="41" customWidth="1"/>
    <col min="5092" max="5176" width="4.7109375" style="41" customWidth="1"/>
    <col min="5177" max="5177" width="7.7109375" style="41" customWidth="1"/>
    <col min="5178" max="5178" width="9.140625" style="41" customWidth="1"/>
    <col min="5179" max="5181" width="5.7109375" style="41" customWidth="1"/>
    <col min="5182" max="5182" width="7.7109375" style="41" customWidth="1"/>
    <col min="5183" max="5345" width="9.140625" style="41"/>
    <col min="5346" max="5346" width="3.7109375" style="41" customWidth="1"/>
    <col min="5347" max="5347" width="20.140625" style="41" customWidth="1"/>
    <col min="5348" max="5432" width="4.7109375" style="41" customWidth="1"/>
    <col min="5433" max="5433" width="7.7109375" style="41" customWidth="1"/>
    <col min="5434" max="5434" width="9.140625" style="41" customWidth="1"/>
    <col min="5435" max="5437" width="5.7109375" style="41" customWidth="1"/>
    <col min="5438" max="5438" width="7.7109375" style="41" customWidth="1"/>
    <col min="5439" max="5601" width="9.140625" style="41"/>
    <col min="5602" max="5602" width="3.7109375" style="41" customWidth="1"/>
    <col min="5603" max="5603" width="20.140625" style="41" customWidth="1"/>
    <col min="5604" max="5688" width="4.7109375" style="41" customWidth="1"/>
    <col min="5689" max="5689" width="7.7109375" style="41" customWidth="1"/>
    <col min="5690" max="5690" width="9.140625" style="41" customWidth="1"/>
    <col min="5691" max="5693" width="5.7109375" style="41" customWidth="1"/>
    <col min="5694" max="5694" width="7.7109375" style="41" customWidth="1"/>
    <col min="5695" max="5857" width="9.140625" style="41"/>
    <col min="5858" max="5858" width="3.7109375" style="41" customWidth="1"/>
    <col min="5859" max="5859" width="20.140625" style="41" customWidth="1"/>
    <col min="5860" max="5944" width="4.7109375" style="41" customWidth="1"/>
    <col min="5945" max="5945" width="7.7109375" style="41" customWidth="1"/>
    <col min="5946" max="5946" width="9.140625" style="41" customWidth="1"/>
    <col min="5947" max="5949" width="5.7109375" style="41" customWidth="1"/>
    <col min="5950" max="5950" width="7.7109375" style="41" customWidth="1"/>
    <col min="5951" max="6113" width="9.140625" style="41"/>
    <col min="6114" max="6114" width="3.7109375" style="41" customWidth="1"/>
    <col min="6115" max="6115" width="20.140625" style="41" customWidth="1"/>
    <col min="6116" max="6200" width="4.7109375" style="41" customWidth="1"/>
    <col min="6201" max="6201" width="7.7109375" style="41" customWidth="1"/>
    <col min="6202" max="6202" width="9.140625" style="41" customWidth="1"/>
    <col min="6203" max="6205" width="5.7109375" style="41" customWidth="1"/>
    <col min="6206" max="6206" width="7.7109375" style="41" customWidth="1"/>
    <col min="6207" max="6369" width="9.140625" style="41"/>
    <col min="6370" max="6370" width="3.7109375" style="41" customWidth="1"/>
    <col min="6371" max="6371" width="20.140625" style="41" customWidth="1"/>
    <col min="6372" max="6456" width="4.7109375" style="41" customWidth="1"/>
    <col min="6457" max="6457" width="7.7109375" style="41" customWidth="1"/>
    <col min="6458" max="6458" width="9.140625" style="41" customWidth="1"/>
    <col min="6459" max="6461" width="5.7109375" style="41" customWidth="1"/>
    <col min="6462" max="6462" width="7.7109375" style="41" customWidth="1"/>
    <col min="6463" max="6625" width="9.140625" style="41"/>
    <col min="6626" max="6626" width="3.7109375" style="41" customWidth="1"/>
    <col min="6627" max="6627" width="20.140625" style="41" customWidth="1"/>
    <col min="6628" max="6712" width="4.7109375" style="41" customWidth="1"/>
    <col min="6713" max="6713" width="7.7109375" style="41" customWidth="1"/>
    <col min="6714" max="6714" width="9.140625" style="41" customWidth="1"/>
    <col min="6715" max="6717" width="5.7109375" style="41" customWidth="1"/>
    <col min="6718" max="6718" width="7.7109375" style="41" customWidth="1"/>
    <col min="6719" max="6881" width="9.140625" style="41"/>
    <col min="6882" max="6882" width="3.7109375" style="41" customWidth="1"/>
    <col min="6883" max="6883" width="20.140625" style="41" customWidth="1"/>
    <col min="6884" max="6968" width="4.7109375" style="41" customWidth="1"/>
    <col min="6969" max="6969" width="7.7109375" style="41" customWidth="1"/>
    <col min="6970" max="6970" width="9.140625" style="41" customWidth="1"/>
    <col min="6971" max="6973" width="5.7109375" style="41" customWidth="1"/>
    <col min="6974" max="6974" width="7.7109375" style="41" customWidth="1"/>
    <col min="6975" max="7137" width="9.140625" style="41"/>
    <col min="7138" max="7138" width="3.7109375" style="41" customWidth="1"/>
    <col min="7139" max="7139" width="20.140625" style="41" customWidth="1"/>
    <col min="7140" max="7224" width="4.7109375" style="41" customWidth="1"/>
    <col min="7225" max="7225" width="7.7109375" style="41" customWidth="1"/>
    <col min="7226" max="7226" width="9.140625" style="41" customWidth="1"/>
    <col min="7227" max="7229" width="5.7109375" style="41" customWidth="1"/>
    <col min="7230" max="7230" width="7.7109375" style="41" customWidth="1"/>
    <col min="7231" max="7393" width="9.140625" style="41"/>
    <col min="7394" max="7394" width="3.7109375" style="41" customWidth="1"/>
    <col min="7395" max="7395" width="20.140625" style="41" customWidth="1"/>
    <col min="7396" max="7480" width="4.7109375" style="41" customWidth="1"/>
    <col min="7481" max="7481" width="7.7109375" style="41" customWidth="1"/>
    <col min="7482" max="7482" width="9.140625" style="41" customWidth="1"/>
    <col min="7483" max="7485" width="5.7109375" style="41" customWidth="1"/>
    <col min="7486" max="7486" width="7.7109375" style="41" customWidth="1"/>
    <col min="7487" max="7649" width="9.140625" style="41"/>
    <col min="7650" max="7650" width="3.7109375" style="41" customWidth="1"/>
    <col min="7651" max="7651" width="20.140625" style="41" customWidth="1"/>
    <col min="7652" max="7736" width="4.7109375" style="41" customWidth="1"/>
    <col min="7737" max="7737" width="7.7109375" style="41" customWidth="1"/>
    <col min="7738" max="7738" width="9.140625" style="41" customWidth="1"/>
    <col min="7739" max="7741" width="5.7109375" style="41" customWidth="1"/>
    <col min="7742" max="7742" width="7.7109375" style="41" customWidth="1"/>
    <col min="7743" max="7905" width="9.140625" style="41"/>
    <col min="7906" max="7906" width="3.7109375" style="41" customWidth="1"/>
    <col min="7907" max="7907" width="20.140625" style="41" customWidth="1"/>
    <col min="7908" max="7992" width="4.7109375" style="41" customWidth="1"/>
    <col min="7993" max="7993" width="7.7109375" style="41" customWidth="1"/>
    <col min="7994" max="7994" width="9.140625" style="41" customWidth="1"/>
    <col min="7995" max="7997" width="5.7109375" style="41" customWidth="1"/>
    <col min="7998" max="7998" width="7.7109375" style="41" customWidth="1"/>
    <col min="7999" max="8161" width="9.140625" style="41"/>
    <col min="8162" max="8162" width="3.7109375" style="41" customWidth="1"/>
    <col min="8163" max="8163" width="20.140625" style="41" customWidth="1"/>
    <col min="8164" max="8248" width="4.7109375" style="41" customWidth="1"/>
    <col min="8249" max="8249" width="7.7109375" style="41" customWidth="1"/>
    <col min="8250" max="8250" width="9.140625" style="41" customWidth="1"/>
    <col min="8251" max="8253" width="5.7109375" style="41" customWidth="1"/>
    <col min="8254" max="8254" width="7.7109375" style="41" customWidth="1"/>
    <col min="8255" max="8417" width="9.140625" style="41"/>
    <col min="8418" max="8418" width="3.7109375" style="41" customWidth="1"/>
    <col min="8419" max="8419" width="20.140625" style="41" customWidth="1"/>
    <col min="8420" max="8504" width="4.7109375" style="41" customWidth="1"/>
    <col min="8505" max="8505" width="7.7109375" style="41" customWidth="1"/>
    <col min="8506" max="8506" width="9.140625" style="41" customWidth="1"/>
    <col min="8507" max="8509" width="5.7109375" style="41" customWidth="1"/>
    <col min="8510" max="8510" width="7.7109375" style="41" customWidth="1"/>
    <col min="8511" max="8673" width="9.140625" style="41"/>
    <col min="8674" max="8674" width="3.7109375" style="41" customWidth="1"/>
    <col min="8675" max="8675" width="20.140625" style="41" customWidth="1"/>
    <col min="8676" max="8760" width="4.7109375" style="41" customWidth="1"/>
    <col min="8761" max="8761" width="7.7109375" style="41" customWidth="1"/>
    <col min="8762" max="8762" width="9.140625" style="41" customWidth="1"/>
    <col min="8763" max="8765" width="5.7109375" style="41" customWidth="1"/>
    <col min="8766" max="8766" width="7.7109375" style="41" customWidth="1"/>
    <col min="8767" max="8929" width="9.140625" style="41"/>
    <col min="8930" max="8930" width="3.7109375" style="41" customWidth="1"/>
    <col min="8931" max="8931" width="20.140625" style="41" customWidth="1"/>
    <col min="8932" max="9016" width="4.7109375" style="41" customWidth="1"/>
    <col min="9017" max="9017" width="7.7109375" style="41" customWidth="1"/>
    <col min="9018" max="9018" width="9.140625" style="41" customWidth="1"/>
    <col min="9019" max="9021" width="5.7109375" style="41" customWidth="1"/>
    <col min="9022" max="9022" width="7.7109375" style="41" customWidth="1"/>
    <col min="9023" max="9185" width="9.140625" style="41"/>
    <col min="9186" max="9186" width="3.7109375" style="41" customWidth="1"/>
    <col min="9187" max="9187" width="20.140625" style="41" customWidth="1"/>
    <col min="9188" max="9272" width="4.7109375" style="41" customWidth="1"/>
    <col min="9273" max="9273" width="7.7109375" style="41" customWidth="1"/>
    <col min="9274" max="9274" width="9.140625" style="41" customWidth="1"/>
    <col min="9275" max="9277" width="5.7109375" style="41" customWidth="1"/>
    <col min="9278" max="9278" width="7.7109375" style="41" customWidth="1"/>
    <col min="9279" max="9441" width="9.140625" style="41"/>
    <col min="9442" max="9442" width="3.7109375" style="41" customWidth="1"/>
    <col min="9443" max="9443" width="20.140625" style="41" customWidth="1"/>
    <col min="9444" max="9528" width="4.7109375" style="41" customWidth="1"/>
    <col min="9529" max="9529" width="7.7109375" style="41" customWidth="1"/>
    <col min="9530" max="9530" width="9.140625" style="41" customWidth="1"/>
    <col min="9531" max="9533" width="5.7109375" style="41" customWidth="1"/>
    <col min="9534" max="9534" width="7.7109375" style="41" customWidth="1"/>
    <col min="9535" max="9697" width="9.140625" style="41"/>
    <col min="9698" max="9698" width="3.7109375" style="41" customWidth="1"/>
    <col min="9699" max="9699" width="20.140625" style="41" customWidth="1"/>
    <col min="9700" max="9784" width="4.7109375" style="41" customWidth="1"/>
    <col min="9785" max="9785" width="7.7109375" style="41" customWidth="1"/>
    <col min="9786" max="9786" width="9.140625" style="41" customWidth="1"/>
    <col min="9787" max="9789" width="5.7109375" style="41" customWidth="1"/>
    <col min="9790" max="9790" width="7.7109375" style="41" customWidth="1"/>
    <col min="9791" max="9953" width="9.140625" style="41"/>
    <col min="9954" max="9954" width="3.7109375" style="41" customWidth="1"/>
    <col min="9955" max="9955" width="20.140625" style="41" customWidth="1"/>
    <col min="9956" max="10040" width="4.7109375" style="41" customWidth="1"/>
    <col min="10041" max="10041" width="7.7109375" style="41" customWidth="1"/>
    <col min="10042" max="10042" width="9.140625" style="41" customWidth="1"/>
    <col min="10043" max="10045" width="5.7109375" style="41" customWidth="1"/>
    <col min="10046" max="10046" width="7.7109375" style="41" customWidth="1"/>
    <col min="10047" max="10209" width="9.140625" style="41"/>
    <col min="10210" max="10210" width="3.7109375" style="41" customWidth="1"/>
    <col min="10211" max="10211" width="20.140625" style="41" customWidth="1"/>
    <col min="10212" max="10296" width="4.7109375" style="41" customWidth="1"/>
    <col min="10297" max="10297" width="7.7109375" style="41" customWidth="1"/>
    <col min="10298" max="10298" width="9.140625" style="41" customWidth="1"/>
    <col min="10299" max="10301" width="5.7109375" style="41" customWidth="1"/>
    <col min="10302" max="10302" width="7.7109375" style="41" customWidth="1"/>
    <col min="10303" max="10465" width="9.140625" style="41"/>
    <col min="10466" max="10466" width="3.7109375" style="41" customWidth="1"/>
    <col min="10467" max="10467" width="20.140625" style="41" customWidth="1"/>
    <col min="10468" max="10552" width="4.7109375" style="41" customWidth="1"/>
    <col min="10553" max="10553" width="7.7109375" style="41" customWidth="1"/>
    <col min="10554" max="10554" width="9.140625" style="41" customWidth="1"/>
    <col min="10555" max="10557" width="5.7109375" style="41" customWidth="1"/>
    <col min="10558" max="10558" width="7.7109375" style="41" customWidth="1"/>
    <col min="10559" max="10721" width="9.140625" style="41"/>
    <col min="10722" max="10722" width="3.7109375" style="41" customWidth="1"/>
    <col min="10723" max="10723" width="20.140625" style="41" customWidth="1"/>
    <col min="10724" max="10808" width="4.7109375" style="41" customWidth="1"/>
    <col min="10809" max="10809" width="7.7109375" style="41" customWidth="1"/>
    <col min="10810" max="10810" width="9.140625" style="41" customWidth="1"/>
    <col min="10811" max="10813" width="5.7109375" style="41" customWidth="1"/>
    <col min="10814" max="10814" width="7.7109375" style="41" customWidth="1"/>
    <col min="10815" max="10977" width="9.140625" style="41"/>
    <col min="10978" max="10978" width="3.7109375" style="41" customWidth="1"/>
    <col min="10979" max="10979" width="20.140625" style="41" customWidth="1"/>
    <col min="10980" max="11064" width="4.7109375" style="41" customWidth="1"/>
    <col min="11065" max="11065" width="7.7109375" style="41" customWidth="1"/>
    <col min="11066" max="11066" width="9.140625" style="41" customWidth="1"/>
    <col min="11067" max="11069" width="5.7109375" style="41" customWidth="1"/>
    <col min="11070" max="11070" width="7.7109375" style="41" customWidth="1"/>
    <col min="11071" max="11233" width="9.140625" style="41"/>
    <col min="11234" max="11234" width="3.7109375" style="41" customWidth="1"/>
    <col min="11235" max="11235" width="20.140625" style="41" customWidth="1"/>
    <col min="11236" max="11320" width="4.7109375" style="41" customWidth="1"/>
    <col min="11321" max="11321" width="7.7109375" style="41" customWidth="1"/>
    <col min="11322" max="11322" width="9.140625" style="41" customWidth="1"/>
    <col min="11323" max="11325" width="5.7109375" style="41" customWidth="1"/>
    <col min="11326" max="11326" width="7.7109375" style="41" customWidth="1"/>
    <col min="11327" max="11489" width="9.140625" style="41"/>
    <col min="11490" max="11490" width="3.7109375" style="41" customWidth="1"/>
    <col min="11491" max="11491" width="20.140625" style="41" customWidth="1"/>
    <col min="11492" max="11576" width="4.7109375" style="41" customWidth="1"/>
    <col min="11577" max="11577" width="7.7109375" style="41" customWidth="1"/>
    <col min="11578" max="11578" width="9.140625" style="41" customWidth="1"/>
    <col min="11579" max="11581" width="5.7109375" style="41" customWidth="1"/>
    <col min="11582" max="11582" width="7.7109375" style="41" customWidth="1"/>
    <col min="11583" max="11745" width="9.140625" style="41"/>
    <col min="11746" max="11746" width="3.7109375" style="41" customWidth="1"/>
    <col min="11747" max="11747" width="20.140625" style="41" customWidth="1"/>
    <col min="11748" max="11832" width="4.7109375" style="41" customWidth="1"/>
    <col min="11833" max="11833" width="7.7109375" style="41" customWidth="1"/>
    <col min="11834" max="11834" width="9.140625" style="41" customWidth="1"/>
    <col min="11835" max="11837" width="5.7109375" style="41" customWidth="1"/>
    <col min="11838" max="11838" width="7.7109375" style="41" customWidth="1"/>
    <col min="11839" max="12001" width="9.140625" style="41"/>
    <col min="12002" max="12002" width="3.7109375" style="41" customWidth="1"/>
    <col min="12003" max="12003" width="20.140625" style="41" customWidth="1"/>
    <col min="12004" max="12088" width="4.7109375" style="41" customWidth="1"/>
    <col min="12089" max="12089" width="7.7109375" style="41" customWidth="1"/>
    <col min="12090" max="12090" width="9.140625" style="41" customWidth="1"/>
    <col min="12091" max="12093" width="5.7109375" style="41" customWidth="1"/>
    <col min="12094" max="12094" width="7.7109375" style="41" customWidth="1"/>
    <col min="12095" max="12257" width="9.140625" style="41"/>
    <col min="12258" max="12258" width="3.7109375" style="41" customWidth="1"/>
    <col min="12259" max="12259" width="20.140625" style="41" customWidth="1"/>
    <col min="12260" max="12344" width="4.7109375" style="41" customWidth="1"/>
    <col min="12345" max="12345" width="7.7109375" style="41" customWidth="1"/>
    <col min="12346" max="12346" width="9.140625" style="41" customWidth="1"/>
    <col min="12347" max="12349" width="5.7109375" style="41" customWidth="1"/>
    <col min="12350" max="12350" width="7.7109375" style="41" customWidth="1"/>
    <col min="12351" max="12513" width="9.140625" style="41"/>
    <col min="12514" max="12514" width="3.7109375" style="41" customWidth="1"/>
    <col min="12515" max="12515" width="20.140625" style="41" customWidth="1"/>
    <col min="12516" max="12600" width="4.7109375" style="41" customWidth="1"/>
    <col min="12601" max="12601" width="7.7109375" style="41" customWidth="1"/>
    <col min="12602" max="12602" width="9.140625" style="41" customWidth="1"/>
    <col min="12603" max="12605" width="5.7109375" style="41" customWidth="1"/>
    <col min="12606" max="12606" width="7.7109375" style="41" customWidth="1"/>
    <col min="12607" max="12769" width="9.140625" style="41"/>
    <col min="12770" max="12770" width="3.7109375" style="41" customWidth="1"/>
    <col min="12771" max="12771" width="20.140625" style="41" customWidth="1"/>
    <col min="12772" max="12856" width="4.7109375" style="41" customWidth="1"/>
    <col min="12857" max="12857" width="7.7109375" style="41" customWidth="1"/>
    <col min="12858" max="12858" width="9.140625" style="41" customWidth="1"/>
    <col min="12859" max="12861" width="5.7109375" style="41" customWidth="1"/>
    <col min="12862" max="12862" width="7.7109375" style="41" customWidth="1"/>
    <col min="12863" max="13025" width="9.140625" style="41"/>
    <col min="13026" max="13026" width="3.7109375" style="41" customWidth="1"/>
    <col min="13027" max="13027" width="20.140625" style="41" customWidth="1"/>
    <col min="13028" max="13112" width="4.7109375" style="41" customWidth="1"/>
    <col min="13113" max="13113" width="7.7109375" style="41" customWidth="1"/>
    <col min="13114" max="13114" width="9.140625" style="41" customWidth="1"/>
    <col min="13115" max="13117" width="5.7109375" style="41" customWidth="1"/>
    <col min="13118" max="13118" width="7.7109375" style="41" customWidth="1"/>
    <col min="13119" max="13281" width="9.140625" style="41"/>
    <col min="13282" max="13282" width="3.7109375" style="41" customWidth="1"/>
    <col min="13283" max="13283" width="20.140625" style="41" customWidth="1"/>
    <col min="13284" max="13368" width="4.7109375" style="41" customWidth="1"/>
    <col min="13369" max="13369" width="7.7109375" style="41" customWidth="1"/>
    <col min="13370" max="13370" width="9.140625" style="41" customWidth="1"/>
    <col min="13371" max="13373" width="5.7109375" style="41" customWidth="1"/>
    <col min="13374" max="13374" width="7.7109375" style="41" customWidth="1"/>
    <col min="13375" max="13537" width="9.140625" style="41"/>
    <col min="13538" max="13538" width="3.7109375" style="41" customWidth="1"/>
    <col min="13539" max="13539" width="20.140625" style="41" customWidth="1"/>
    <col min="13540" max="13624" width="4.7109375" style="41" customWidth="1"/>
    <col min="13625" max="13625" width="7.7109375" style="41" customWidth="1"/>
    <col min="13626" max="13626" width="9.140625" style="41" customWidth="1"/>
    <col min="13627" max="13629" width="5.7109375" style="41" customWidth="1"/>
    <col min="13630" max="13630" width="7.7109375" style="41" customWidth="1"/>
    <col min="13631" max="13793" width="9.140625" style="41"/>
    <col min="13794" max="13794" width="3.7109375" style="41" customWidth="1"/>
    <col min="13795" max="13795" width="20.140625" style="41" customWidth="1"/>
    <col min="13796" max="13880" width="4.7109375" style="41" customWidth="1"/>
    <col min="13881" max="13881" width="7.7109375" style="41" customWidth="1"/>
    <col min="13882" max="13882" width="9.140625" style="41" customWidth="1"/>
    <col min="13883" max="13885" width="5.7109375" style="41" customWidth="1"/>
    <col min="13886" max="13886" width="7.7109375" style="41" customWidth="1"/>
    <col min="13887" max="14049" width="9.140625" style="41"/>
    <col min="14050" max="14050" width="3.7109375" style="41" customWidth="1"/>
    <col min="14051" max="14051" width="20.140625" style="41" customWidth="1"/>
    <col min="14052" max="14136" width="4.7109375" style="41" customWidth="1"/>
    <col min="14137" max="14137" width="7.7109375" style="41" customWidth="1"/>
    <col min="14138" max="14138" width="9.140625" style="41" customWidth="1"/>
    <col min="14139" max="14141" width="5.7109375" style="41" customWidth="1"/>
    <col min="14142" max="14142" width="7.7109375" style="41" customWidth="1"/>
    <col min="14143" max="14305" width="9.140625" style="41"/>
    <col min="14306" max="14306" width="3.7109375" style="41" customWidth="1"/>
    <col min="14307" max="14307" width="20.140625" style="41" customWidth="1"/>
    <col min="14308" max="14392" width="4.7109375" style="41" customWidth="1"/>
    <col min="14393" max="14393" width="7.7109375" style="41" customWidth="1"/>
    <col min="14394" max="14394" width="9.140625" style="41" customWidth="1"/>
    <col min="14395" max="14397" width="5.7109375" style="41" customWidth="1"/>
    <col min="14398" max="14398" width="7.7109375" style="41" customWidth="1"/>
    <col min="14399" max="14561" width="9.140625" style="41"/>
    <col min="14562" max="14562" width="3.7109375" style="41" customWidth="1"/>
    <col min="14563" max="14563" width="20.140625" style="41" customWidth="1"/>
    <col min="14564" max="14648" width="4.7109375" style="41" customWidth="1"/>
    <col min="14649" max="14649" width="7.7109375" style="41" customWidth="1"/>
    <col min="14650" max="14650" width="9.140625" style="41" customWidth="1"/>
    <col min="14651" max="14653" width="5.7109375" style="41" customWidth="1"/>
    <col min="14654" max="14654" width="7.7109375" style="41" customWidth="1"/>
    <col min="14655" max="14817" width="9.140625" style="41"/>
    <col min="14818" max="14818" width="3.7109375" style="41" customWidth="1"/>
    <col min="14819" max="14819" width="20.140625" style="41" customWidth="1"/>
    <col min="14820" max="14904" width="4.7109375" style="41" customWidth="1"/>
    <col min="14905" max="14905" width="7.7109375" style="41" customWidth="1"/>
    <col min="14906" max="14906" width="9.140625" style="41" customWidth="1"/>
    <col min="14907" max="14909" width="5.7109375" style="41" customWidth="1"/>
    <col min="14910" max="14910" width="7.7109375" style="41" customWidth="1"/>
    <col min="14911" max="15073" width="9.140625" style="41"/>
    <col min="15074" max="15074" width="3.7109375" style="41" customWidth="1"/>
    <col min="15075" max="15075" width="20.140625" style="41" customWidth="1"/>
    <col min="15076" max="15160" width="4.7109375" style="41" customWidth="1"/>
    <col min="15161" max="15161" width="7.7109375" style="41" customWidth="1"/>
    <col min="15162" max="15162" width="9.140625" style="41" customWidth="1"/>
    <col min="15163" max="15165" width="5.7109375" style="41" customWidth="1"/>
    <col min="15166" max="15166" width="7.7109375" style="41" customWidth="1"/>
    <col min="15167" max="15329" width="9.140625" style="41"/>
    <col min="15330" max="15330" width="3.7109375" style="41" customWidth="1"/>
    <col min="15331" max="15331" width="20.140625" style="41" customWidth="1"/>
    <col min="15332" max="15416" width="4.7109375" style="41" customWidth="1"/>
    <col min="15417" max="15417" width="7.7109375" style="41" customWidth="1"/>
    <col min="15418" max="15418" width="9.140625" style="41" customWidth="1"/>
    <col min="15419" max="15421" width="5.7109375" style="41" customWidth="1"/>
    <col min="15422" max="15422" width="7.7109375" style="41" customWidth="1"/>
    <col min="15423" max="15585" width="9.140625" style="41"/>
    <col min="15586" max="15586" width="3.7109375" style="41" customWidth="1"/>
    <col min="15587" max="15587" width="20.140625" style="41" customWidth="1"/>
    <col min="15588" max="15672" width="4.7109375" style="41" customWidth="1"/>
    <col min="15673" max="15673" width="7.7109375" style="41" customWidth="1"/>
    <col min="15674" max="15674" width="9.140625" style="41" customWidth="1"/>
    <col min="15675" max="15677" width="5.7109375" style="41" customWidth="1"/>
    <col min="15678" max="15678" width="7.7109375" style="41" customWidth="1"/>
    <col min="15679" max="15841" width="9.140625" style="41"/>
    <col min="15842" max="15842" width="3.7109375" style="41" customWidth="1"/>
    <col min="15843" max="15843" width="20.140625" style="41" customWidth="1"/>
    <col min="15844" max="15928" width="4.7109375" style="41" customWidth="1"/>
    <col min="15929" max="15929" width="7.7109375" style="41" customWidth="1"/>
    <col min="15930" max="15930" width="9.140625" style="41" customWidth="1"/>
    <col min="15931" max="15933" width="5.7109375" style="41" customWidth="1"/>
    <col min="15934" max="15934" width="7.7109375" style="41" customWidth="1"/>
    <col min="15935" max="16097" width="9.140625" style="41"/>
    <col min="16098" max="16098" width="3.7109375" style="41" customWidth="1"/>
    <col min="16099" max="16099" width="20.140625" style="41" customWidth="1"/>
    <col min="16100" max="16184" width="4.7109375" style="41" customWidth="1"/>
    <col min="16185" max="16185" width="7.7109375" style="41" customWidth="1"/>
    <col min="16186" max="16186" width="9.140625" style="41" customWidth="1"/>
    <col min="16187" max="16189" width="5.7109375" style="41" customWidth="1"/>
    <col min="16190" max="16190" width="7.7109375" style="41" customWidth="1"/>
    <col min="16191" max="16384" width="9.140625" style="41"/>
  </cols>
  <sheetData>
    <row r="1" spans="1:63" ht="90" customHeight="1" thickBot="1">
      <c r="A1" s="218" t="s">
        <v>93</v>
      </c>
      <c r="B1" s="220" t="s">
        <v>94</v>
      </c>
      <c r="C1" s="222" t="s">
        <v>188</v>
      </c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223"/>
      <c r="AV1" s="223"/>
      <c r="AW1" s="223"/>
      <c r="AX1" s="223"/>
      <c r="AY1" s="223"/>
      <c r="AZ1" s="223"/>
      <c r="BA1" s="223"/>
      <c r="BB1" s="223"/>
      <c r="BC1" s="223"/>
      <c r="BD1" s="224" t="s">
        <v>95</v>
      </c>
      <c r="BE1" s="216" t="s">
        <v>96</v>
      </c>
      <c r="BF1" s="216" t="s">
        <v>97</v>
      </c>
      <c r="BG1" s="216" t="s">
        <v>98</v>
      </c>
      <c r="BH1" s="216" t="s">
        <v>99</v>
      </c>
      <c r="BI1" s="216" t="s">
        <v>100</v>
      </c>
      <c r="BJ1" s="216" t="s">
        <v>101</v>
      </c>
    </row>
    <row r="2" spans="1:63" ht="15" customHeight="1" thickBot="1">
      <c r="A2" s="219"/>
      <c r="B2" s="221"/>
      <c r="C2" s="42">
        <v>1</v>
      </c>
      <c r="D2" s="43">
        <v>2</v>
      </c>
      <c r="E2" s="43">
        <v>3</v>
      </c>
      <c r="F2" s="43">
        <v>4</v>
      </c>
      <c r="G2" s="43">
        <v>5</v>
      </c>
      <c r="H2" s="43">
        <v>6</v>
      </c>
      <c r="I2" s="44">
        <v>7</v>
      </c>
      <c r="J2" s="45">
        <v>8</v>
      </c>
      <c r="K2" s="43">
        <v>9</v>
      </c>
      <c r="L2" s="43">
        <v>10</v>
      </c>
      <c r="M2" s="43">
        <v>11</v>
      </c>
      <c r="N2" s="43">
        <v>12</v>
      </c>
      <c r="O2" s="43">
        <v>13</v>
      </c>
      <c r="P2" s="44">
        <v>14</v>
      </c>
      <c r="Q2" s="45">
        <v>15</v>
      </c>
      <c r="R2" s="43">
        <v>16</v>
      </c>
      <c r="S2" s="43">
        <v>17</v>
      </c>
      <c r="T2" s="43">
        <v>18</v>
      </c>
      <c r="U2" s="43">
        <v>19</v>
      </c>
      <c r="V2" s="43">
        <v>20</v>
      </c>
      <c r="W2" s="44">
        <v>21</v>
      </c>
      <c r="X2" s="45">
        <v>22</v>
      </c>
      <c r="Y2" s="43">
        <v>23</v>
      </c>
      <c r="Z2" s="43">
        <v>24</v>
      </c>
      <c r="AA2" s="43">
        <v>25</v>
      </c>
      <c r="AB2" s="43">
        <v>26</v>
      </c>
      <c r="AC2" s="43">
        <v>27</v>
      </c>
      <c r="AD2" s="44">
        <v>28</v>
      </c>
      <c r="AE2" s="45">
        <v>29</v>
      </c>
      <c r="AF2" s="45">
        <v>30</v>
      </c>
      <c r="AG2" s="45">
        <v>31</v>
      </c>
      <c r="AH2" s="45">
        <v>32</v>
      </c>
      <c r="AI2" s="45">
        <v>33</v>
      </c>
      <c r="AJ2" s="45">
        <v>34</v>
      </c>
      <c r="AK2" s="44">
        <v>35</v>
      </c>
      <c r="AL2" s="43">
        <v>36</v>
      </c>
      <c r="AM2" s="43">
        <v>37</v>
      </c>
      <c r="AN2" s="43">
        <v>38</v>
      </c>
      <c r="AO2" s="43">
        <v>39</v>
      </c>
      <c r="AP2" s="43">
        <v>40</v>
      </c>
      <c r="AQ2" s="43">
        <v>41</v>
      </c>
      <c r="AR2" s="44">
        <v>42</v>
      </c>
      <c r="AS2" s="45">
        <v>43</v>
      </c>
      <c r="AT2" s="45">
        <v>44</v>
      </c>
      <c r="AU2" s="45">
        <v>45</v>
      </c>
      <c r="AV2" s="45">
        <v>46</v>
      </c>
      <c r="AW2" s="45">
        <v>47</v>
      </c>
      <c r="AX2" s="45">
        <v>48</v>
      </c>
      <c r="AY2" s="44">
        <v>49</v>
      </c>
      <c r="AZ2" s="45"/>
      <c r="BA2" s="43"/>
      <c r="BB2" s="43"/>
      <c r="BC2" s="43"/>
      <c r="BD2" s="225"/>
      <c r="BE2" s="217"/>
      <c r="BF2" s="217"/>
      <c r="BG2" s="217"/>
      <c r="BH2" s="217"/>
      <c r="BI2" s="217"/>
      <c r="BJ2" s="217"/>
    </row>
    <row r="3" spans="1:63" s="61" customFormat="1" ht="29.25" customHeight="1" thickBot="1">
      <c r="A3" s="46" t="s">
        <v>102</v>
      </c>
      <c r="B3" s="47" t="s">
        <v>103</v>
      </c>
      <c r="C3" s="48">
        <v>479</v>
      </c>
      <c r="D3" s="49">
        <v>416</v>
      </c>
      <c r="E3" s="49">
        <v>422</v>
      </c>
      <c r="F3" s="49">
        <v>475</v>
      </c>
      <c r="G3" s="49">
        <v>389</v>
      </c>
      <c r="H3" s="49">
        <v>348</v>
      </c>
      <c r="I3" s="50">
        <v>561</v>
      </c>
      <c r="J3" s="51">
        <v>375</v>
      </c>
      <c r="K3" s="49">
        <v>432</v>
      </c>
      <c r="L3" s="49">
        <v>454</v>
      </c>
      <c r="M3" s="49">
        <v>452</v>
      </c>
      <c r="N3" s="49">
        <v>373</v>
      </c>
      <c r="O3" s="49">
        <v>427</v>
      </c>
      <c r="P3" s="50">
        <v>451</v>
      </c>
      <c r="Q3" s="51">
        <v>430</v>
      </c>
      <c r="R3" s="49">
        <v>463</v>
      </c>
      <c r="S3" s="49">
        <v>447</v>
      </c>
      <c r="T3" s="49">
        <v>447</v>
      </c>
      <c r="U3" s="49">
        <v>393</v>
      </c>
      <c r="V3" s="49">
        <v>394</v>
      </c>
      <c r="W3" s="52">
        <v>401</v>
      </c>
      <c r="X3" s="51">
        <v>409</v>
      </c>
      <c r="Y3" s="49">
        <v>398</v>
      </c>
      <c r="Z3" s="49">
        <v>380</v>
      </c>
      <c r="AA3" s="49">
        <v>430</v>
      </c>
      <c r="AB3" s="49">
        <v>448</v>
      </c>
      <c r="AC3" s="49">
        <v>433</v>
      </c>
      <c r="AD3" s="50">
        <v>444</v>
      </c>
      <c r="AE3" s="53">
        <v>463</v>
      </c>
      <c r="AF3" s="53">
        <v>476</v>
      </c>
      <c r="AG3" s="53">
        <v>460</v>
      </c>
      <c r="AH3" s="53">
        <v>484</v>
      </c>
      <c r="AI3" s="53">
        <v>436</v>
      </c>
      <c r="AJ3" s="53">
        <v>420</v>
      </c>
      <c r="AK3" s="54">
        <v>385</v>
      </c>
      <c r="AL3" s="49">
        <v>433</v>
      </c>
      <c r="AM3" s="49">
        <v>429</v>
      </c>
      <c r="AN3" s="49">
        <v>442</v>
      </c>
      <c r="AO3" s="49">
        <v>423</v>
      </c>
      <c r="AP3" s="49">
        <v>415</v>
      </c>
      <c r="AQ3" s="49">
        <v>424</v>
      </c>
      <c r="AR3" s="50">
        <v>424</v>
      </c>
      <c r="AS3" s="51">
        <v>442</v>
      </c>
      <c r="AT3" s="51">
        <v>438</v>
      </c>
      <c r="AU3" s="51">
        <v>469</v>
      </c>
      <c r="AV3" s="51">
        <v>434</v>
      </c>
      <c r="AW3" s="51">
        <v>429</v>
      </c>
      <c r="AX3" s="51">
        <v>381</v>
      </c>
      <c r="AY3" s="50">
        <v>366</v>
      </c>
      <c r="AZ3" s="51"/>
      <c r="BA3" s="49"/>
      <c r="BB3" s="49"/>
      <c r="BC3" s="49"/>
      <c r="BD3" s="55">
        <f>COUNTA(C3:BC3)</f>
        <v>49</v>
      </c>
      <c r="BE3" s="56">
        <f>SUM(C3:BC3)</f>
        <v>21044</v>
      </c>
      <c r="BF3" s="57">
        <f>BE3/BD3</f>
        <v>429.46938775510205</v>
      </c>
      <c r="BG3" s="58">
        <v>42</v>
      </c>
      <c r="BH3" s="58">
        <v>0</v>
      </c>
      <c r="BI3" s="58">
        <f>BD3-BH3-BG3</f>
        <v>7</v>
      </c>
      <c r="BJ3" s="59">
        <f>2*BG3+1*BH3</f>
        <v>84</v>
      </c>
      <c r="BK3" s="60"/>
    </row>
    <row r="4" spans="1:63" s="61" customFormat="1" ht="30" customHeight="1" thickBot="1">
      <c r="A4" s="46" t="s">
        <v>104</v>
      </c>
      <c r="B4" s="47" t="s">
        <v>178</v>
      </c>
      <c r="C4" s="48">
        <v>412</v>
      </c>
      <c r="D4" s="49">
        <v>379</v>
      </c>
      <c r="E4" s="49">
        <v>377</v>
      </c>
      <c r="F4" s="49">
        <v>411</v>
      </c>
      <c r="G4" s="49">
        <v>417</v>
      </c>
      <c r="H4" s="49">
        <v>405</v>
      </c>
      <c r="I4" s="50">
        <v>396</v>
      </c>
      <c r="J4" s="51">
        <v>403</v>
      </c>
      <c r="K4" s="49">
        <v>394</v>
      </c>
      <c r="L4" s="49">
        <v>427</v>
      </c>
      <c r="M4" s="49">
        <v>336</v>
      </c>
      <c r="N4" s="49">
        <v>427</v>
      </c>
      <c r="O4" s="49">
        <v>473</v>
      </c>
      <c r="P4" s="50">
        <v>456</v>
      </c>
      <c r="Q4" s="51">
        <v>334</v>
      </c>
      <c r="R4" s="49">
        <v>431</v>
      </c>
      <c r="S4" s="49">
        <v>400</v>
      </c>
      <c r="T4" s="49">
        <v>436</v>
      </c>
      <c r="U4" s="49">
        <v>386</v>
      </c>
      <c r="V4" s="49">
        <v>397</v>
      </c>
      <c r="W4" s="50">
        <v>411</v>
      </c>
      <c r="X4" s="51">
        <v>459</v>
      </c>
      <c r="Y4" s="49">
        <v>402</v>
      </c>
      <c r="Z4" s="49">
        <v>394</v>
      </c>
      <c r="AA4" s="49">
        <v>389</v>
      </c>
      <c r="AB4" s="49">
        <v>456</v>
      </c>
      <c r="AC4" s="49">
        <v>401</v>
      </c>
      <c r="AD4" s="50">
        <v>416</v>
      </c>
      <c r="AE4" s="53">
        <v>418</v>
      </c>
      <c r="AF4" s="53">
        <v>410</v>
      </c>
      <c r="AG4" s="53">
        <v>470</v>
      </c>
      <c r="AH4" s="53">
        <v>379</v>
      </c>
      <c r="AI4" s="53">
        <v>378</v>
      </c>
      <c r="AJ4" s="53">
        <v>418</v>
      </c>
      <c r="AK4" s="54">
        <v>415</v>
      </c>
      <c r="AL4" s="261">
        <v>364</v>
      </c>
      <c r="AM4" s="62">
        <v>371</v>
      </c>
      <c r="AN4" s="62">
        <v>341</v>
      </c>
      <c r="AO4" s="62">
        <v>414</v>
      </c>
      <c r="AP4" s="62">
        <v>401</v>
      </c>
      <c r="AQ4" s="214">
        <v>406</v>
      </c>
      <c r="AR4" s="54">
        <v>406</v>
      </c>
      <c r="AS4" s="53">
        <v>465</v>
      </c>
      <c r="AT4" s="53">
        <v>345</v>
      </c>
      <c r="AU4" s="53">
        <v>390</v>
      </c>
      <c r="AV4" s="53">
        <v>362</v>
      </c>
      <c r="AW4" s="53">
        <v>352</v>
      </c>
      <c r="AX4" s="53">
        <v>341</v>
      </c>
      <c r="AY4" s="54">
        <v>479</v>
      </c>
      <c r="AZ4" s="53"/>
      <c r="BA4" s="62"/>
      <c r="BB4" s="62"/>
      <c r="BC4" s="62"/>
      <c r="BD4" s="63">
        <f>COUNTA(C4:BC4)</f>
        <v>49</v>
      </c>
      <c r="BE4" s="56">
        <f>SUM(C4:BC4)</f>
        <v>19750</v>
      </c>
      <c r="BF4" s="57">
        <f>BE4/BD4</f>
        <v>403.0612244897959</v>
      </c>
      <c r="BG4" s="58">
        <v>34</v>
      </c>
      <c r="BH4" s="58">
        <v>0</v>
      </c>
      <c r="BI4" s="58">
        <f>BD4-BH4-BG4</f>
        <v>15</v>
      </c>
      <c r="BJ4" s="59">
        <f>2*BG4+1*BH4</f>
        <v>68</v>
      </c>
    </row>
    <row r="5" spans="1:63" s="61" customFormat="1" ht="30" customHeight="1" thickBot="1">
      <c r="A5" s="64" t="s">
        <v>105</v>
      </c>
      <c r="B5" s="47" t="s">
        <v>112</v>
      </c>
      <c r="C5" s="48">
        <v>433</v>
      </c>
      <c r="D5" s="49">
        <v>517</v>
      </c>
      <c r="E5" s="49">
        <v>357</v>
      </c>
      <c r="F5" s="49">
        <v>449</v>
      </c>
      <c r="G5" s="49">
        <v>426</v>
      </c>
      <c r="H5" s="49">
        <v>363</v>
      </c>
      <c r="I5" s="50">
        <v>416</v>
      </c>
      <c r="J5" s="51">
        <v>422</v>
      </c>
      <c r="K5" s="49">
        <v>349</v>
      </c>
      <c r="L5" s="49">
        <v>415</v>
      </c>
      <c r="M5" s="49">
        <v>421</v>
      </c>
      <c r="N5" s="49">
        <v>473</v>
      </c>
      <c r="O5" s="49">
        <v>408</v>
      </c>
      <c r="P5" s="50">
        <v>345</v>
      </c>
      <c r="Q5" s="51">
        <v>382</v>
      </c>
      <c r="R5" s="49">
        <v>388</v>
      </c>
      <c r="S5" s="49">
        <v>388</v>
      </c>
      <c r="T5" s="49">
        <v>437</v>
      </c>
      <c r="U5" s="49">
        <v>403</v>
      </c>
      <c r="V5" s="49">
        <v>403</v>
      </c>
      <c r="W5" s="50">
        <v>432</v>
      </c>
      <c r="X5" s="51">
        <v>397</v>
      </c>
      <c r="Y5" s="49">
        <v>387</v>
      </c>
      <c r="Z5" s="49">
        <v>373</v>
      </c>
      <c r="AA5" s="49">
        <v>376</v>
      </c>
      <c r="AB5" s="49">
        <v>349</v>
      </c>
      <c r="AC5" s="49">
        <v>402</v>
      </c>
      <c r="AD5" s="50">
        <v>351</v>
      </c>
      <c r="AE5" s="51">
        <v>443</v>
      </c>
      <c r="AF5" s="51">
        <v>444</v>
      </c>
      <c r="AG5" s="51">
        <v>368</v>
      </c>
      <c r="AH5" s="51">
        <v>413</v>
      </c>
      <c r="AI5" s="51">
        <v>429</v>
      </c>
      <c r="AJ5" s="51">
        <v>463</v>
      </c>
      <c r="AK5" s="50">
        <v>410</v>
      </c>
      <c r="AL5" s="260">
        <v>460</v>
      </c>
      <c r="AM5" s="62">
        <v>397</v>
      </c>
      <c r="AN5" s="62">
        <v>347</v>
      </c>
      <c r="AO5" s="62">
        <v>428</v>
      </c>
      <c r="AP5" s="62">
        <v>472</v>
      </c>
      <c r="AQ5" s="62">
        <v>377</v>
      </c>
      <c r="AR5" s="215">
        <v>405</v>
      </c>
      <c r="AS5" s="53">
        <v>379</v>
      </c>
      <c r="AT5" s="53">
        <v>358</v>
      </c>
      <c r="AU5" s="53">
        <v>398</v>
      </c>
      <c r="AV5" s="53">
        <v>396</v>
      </c>
      <c r="AW5" s="53">
        <v>350</v>
      </c>
      <c r="AX5" s="53">
        <v>395</v>
      </c>
      <c r="AY5" s="54">
        <v>363</v>
      </c>
      <c r="AZ5" s="53"/>
      <c r="BA5" s="62"/>
      <c r="BB5" s="62"/>
      <c r="BC5" s="62"/>
      <c r="BD5" s="65">
        <f>COUNTA(C5:BC5)</f>
        <v>49</v>
      </c>
      <c r="BE5" s="56">
        <f>SUM(C5:BC5)</f>
        <v>19757</v>
      </c>
      <c r="BF5" s="57">
        <f>BE5/BD5</f>
        <v>403.20408163265307</v>
      </c>
      <c r="BG5" s="58">
        <v>33</v>
      </c>
      <c r="BH5" s="58">
        <v>1</v>
      </c>
      <c r="BI5" s="58">
        <f>BD5-BH5-BG5</f>
        <v>15</v>
      </c>
      <c r="BJ5" s="59">
        <f>2*BG5+1*BH5</f>
        <v>67</v>
      </c>
    </row>
    <row r="6" spans="1:63" s="61" customFormat="1" ht="30" customHeight="1" thickBot="1">
      <c r="A6" s="64" t="s">
        <v>106</v>
      </c>
      <c r="B6" s="198" t="s">
        <v>110</v>
      </c>
      <c r="C6" s="66">
        <v>379</v>
      </c>
      <c r="D6" s="67">
        <v>424</v>
      </c>
      <c r="E6" s="67">
        <v>434</v>
      </c>
      <c r="F6" s="67">
        <v>368</v>
      </c>
      <c r="G6" s="67">
        <v>307</v>
      </c>
      <c r="H6" s="67">
        <v>338</v>
      </c>
      <c r="I6" s="68">
        <v>358</v>
      </c>
      <c r="J6" s="69">
        <v>309</v>
      </c>
      <c r="K6" s="67">
        <v>430</v>
      </c>
      <c r="L6" s="67">
        <v>377</v>
      </c>
      <c r="M6" s="67">
        <v>370</v>
      </c>
      <c r="N6" s="67">
        <v>376</v>
      </c>
      <c r="O6" s="67">
        <v>303</v>
      </c>
      <c r="P6" s="68">
        <v>377</v>
      </c>
      <c r="Q6" s="69">
        <v>381</v>
      </c>
      <c r="R6" s="67">
        <v>325</v>
      </c>
      <c r="S6" s="67">
        <v>456</v>
      </c>
      <c r="T6" s="67">
        <v>382</v>
      </c>
      <c r="U6" s="67">
        <v>408</v>
      </c>
      <c r="V6" s="67">
        <v>448</v>
      </c>
      <c r="W6" s="68">
        <v>400</v>
      </c>
      <c r="X6" s="69">
        <v>406</v>
      </c>
      <c r="Y6" s="67">
        <v>373</v>
      </c>
      <c r="Z6" s="67">
        <v>434</v>
      </c>
      <c r="AA6" s="67">
        <v>312</v>
      </c>
      <c r="AB6" s="67">
        <v>338</v>
      </c>
      <c r="AC6" s="67">
        <v>378</v>
      </c>
      <c r="AD6" s="68">
        <v>394</v>
      </c>
      <c r="AE6" s="69">
        <v>404</v>
      </c>
      <c r="AF6" s="69">
        <v>355</v>
      </c>
      <c r="AG6" s="69">
        <v>377</v>
      </c>
      <c r="AH6" s="69">
        <v>407</v>
      </c>
      <c r="AI6" s="69">
        <v>343</v>
      </c>
      <c r="AJ6" s="69">
        <v>382</v>
      </c>
      <c r="AK6" s="68">
        <v>367</v>
      </c>
      <c r="AL6" s="62">
        <v>388</v>
      </c>
      <c r="AM6" s="62">
        <v>387</v>
      </c>
      <c r="AN6" s="62">
        <v>357</v>
      </c>
      <c r="AO6" s="62">
        <v>414</v>
      </c>
      <c r="AP6" s="62">
        <v>343</v>
      </c>
      <c r="AQ6" s="62">
        <v>412</v>
      </c>
      <c r="AR6" s="54">
        <v>417</v>
      </c>
      <c r="AS6" s="53">
        <v>327</v>
      </c>
      <c r="AT6" s="53">
        <v>354</v>
      </c>
      <c r="AU6" s="53">
        <v>325</v>
      </c>
      <c r="AV6" s="53">
        <v>411</v>
      </c>
      <c r="AW6" s="53">
        <v>377</v>
      </c>
      <c r="AX6" s="53">
        <v>390</v>
      </c>
      <c r="AY6" s="54">
        <v>403</v>
      </c>
      <c r="AZ6" s="53"/>
      <c r="BA6" s="62"/>
      <c r="BB6" s="62"/>
      <c r="BC6" s="62"/>
      <c r="BD6" s="70">
        <f>COUNTA(C6:BC6)</f>
        <v>49</v>
      </c>
      <c r="BE6" s="71">
        <f>SUM(C6:BC6)</f>
        <v>18525</v>
      </c>
      <c r="BF6" s="72">
        <f>BE6/BD6</f>
        <v>378.0612244897959</v>
      </c>
      <c r="BG6" s="58">
        <v>32</v>
      </c>
      <c r="BH6" s="58">
        <v>1</v>
      </c>
      <c r="BI6" s="58">
        <f>BD6-BH6-BG6</f>
        <v>16</v>
      </c>
      <c r="BJ6" s="59">
        <f>2*BG6+1*BH6</f>
        <v>65</v>
      </c>
    </row>
    <row r="7" spans="1:63" s="61" customFormat="1" ht="30" customHeight="1" thickBot="1">
      <c r="A7" s="46" t="s">
        <v>107</v>
      </c>
      <c r="B7" s="197" t="s">
        <v>108</v>
      </c>
      <c r="C7" s="150">
        <v>393</v>
      </c>
      <c r="D7" s="151">
        <v>407</v>
      </c>
      <c r="E7" s="151">
        <v>387</v>
      </c>
      <c r="F7" s="151">
        <v>405</v>
      </c>
      <c r="G7" s="151">
        <v>386</v>
      </c>
      <c r="H7" s="151">
        <v>432</v>
      </c>
      <c r="I7" s="152">
        <v>408</v>
      </c>
      <c r="J7" s="153">
        <v>365</v>
      </c>
      <c r="K7" s="151">
        <v>348</v>
      </c>
      <c r="L7" s="151">
        <v>389</v>
      </c>
      <c r="M7" s="151">
        <v>391</v>
      </c>
      <c r="N7" s="151">
        <v>381</v>
      </c>
      <c r="O7" s="151">
        <v>411</v>
      </c>
      <c r="P7" s="152">
        <v>359</v>
      </c>
      <c r="Q7" s="153">
        <v>359</v>
      </c>
      <c r="R7" s="151">
        <v>413</v>
      </c>
      <c r="S7" s="151">
        <v>358</v>
      </c>
      <c r="T7" s="151">
        <v>431</v>
      </c>
      <c r="U7" s="151">
        <v>418</v>
      </c>
      <c r="V7" s="151">
        <v>381</v>
      </c>
      <c r="W7" s="152">
        <v>392</v>
      </c>
      <c r="X7" s="153">
        <v>454</v>
      </c>
      <c r="Y7" s="151">
        <v>367</v>
      </c>
      <c r="Z7" s="151">
        <v>355</v>
      </c>
      <c r="AA7" s="151">
        <v>328</v>
      </c>
      <c r="AB7" s="151">
        <v>374</v>
      </c>
      <c r="AC7" s="151">
        <v>337</v>
      </c>
      <c r="AD7" s="152">
        <v>342</v>
      </c>
      <c r="AE7" s="153">
        <v>408</v>
      </c>
      <c r="AF7" s="153">
        <v>396</v>
      </c>
      <c r="AG7" s="153">
        <v>366</v>
      </c>
      <c r="AH7" s="153">
        <v>377</v>
      </c>
      <c r="AI7" s="153">
        <v>395</v>
      </c>
      <c r="AJ7" s="153">
        <v>393</v>
      </c>
      <c r="AK7" s="152">
        <v>435</v>
      </c>
      <c r="AL7" s="73">
        <v>383</v>
      </c>
      <c r="AM7" s="73">
        <v>370</v>
      </c>
      <c r="AN7" s="73">
        <v>468</v>
      </c>
      <c r="AO7" s="73">
        <v>340</v>
      </c>
      <c r="AP7" s="73">
        <v>390</v>
      </c>
      <c r="AQ7" s="73">
        <v>345</v>
      </c>
      <c r="AR7" s="208">
        <v>417</v>
      </c>
      <c r="AS7" s="207">
        <v>411</v>
      </c>
      <c r="AT7" s="207">
        <v>421</v>
      </c>
      <c r="AU7" s="207">
        <v>332</v>
      </c>
      <c r="AV7" s="207">
        <v>313</v>
      </c>
      <c r="AW7" s="207">
        <v>330</v>
      </c>
      <c r="AX7" s="207">
        <v>433</v>
      </c>
      <c r="AY7" s="208">
        <v>341</v>
      </c>
      <c r="AZ7" s="207"/>
      <c r="BA7" s="73"/>
      <c r="BB7" s="73"/>
      <c r="BC7" s="73"/>
      <c r="BD7" s="154">
        <f>COUNTA(C7:BC7)</f>
        <v>49</v>
      </c>
      <c r="BE7" s="155">
        <f>SUM(C7:BC7)</f>
        <v>18835</v>
      </c>
      <c r="BF7" s="72">
        <f>BE7/BD7</f>
        <v>384.38775510204084</v>
      </c>
      <c r="BG7" s="74">
        <v>25</v>
      </c>
      <c r="BH7" s="74">
        <v>1</v>
      </c>
      <c r="BI7" s="74">
        <f>BD7-BH7-BG7</f>
        <v>23</v>
      </c>
      <c r="BJ7" s="59">
        <f>2*BG7+1*BH7</f>
        <v>51</v>
      </c>
    </row>
    <row r="8" spans="1:63" s="61" customFormat="1" ht="30" customHeight="1" thickBot="1">
      <c r="A8" s="46" t="s">
        <v>109</v>
      </c>
      <c r="B8" s="75" t="s">
        <v>114</v>
      </c>
      <c r="C8" s="66">
        <v>368</v>
      </c>
      <c r="D8" s="67">
        <v>327</v>
      </c>
      <c r="E8" s="67">
        <v>379</v>
      </c>
      <c r="F8" s="67">
        <v>327</v>
      </c>
      <c r="G8" s="67">
        <v>352</v>
      </c>
      <c r="H8" s="67">
        <v>335</v>
      </c>
      <c r="I8" s="68">
        <v>369</v>
      </c>
      <c r="J8" s="69">
        <v>311</v>
      </c>
      <c r="K8" s="67">
        <v>350</v>
      </c>
      <c r="L8" s="67">
        <v>373</v>
      </c>
      <c r="M8" s="67">
        <v>353</v>
      </c>
      <c r="N8" s="67">
        <v>387</v>
      </c>
      <c r="O8" s="67">
        <v>378</v>
      </c>
      <c r="P8" s="68">
        <v>349</v>
      </c>
      <c r="Q8" s="69">
        <v>376</v>
      </c>
      <c r="R8" s="67">
        <v>362</v>
      </c>
      <c r="S8" s="67">
        <v>304</v>
      </c>
      <c r="T8" s="67">
        <v>367</v>
      </c>
      <c r="U8" s="67">
        <v>361</v>
      </c>
      <c r="V8" s="67">
        <v>412</v>
      </c>
      <c r="W8" s="68">
        <v>363</v>
      </c>
      <c r="X8" s="69">
        <v>355</v>
      </c>
      <c r="Y8" s="67">
        <v>360</v>
      </c>
      <c r="Z8" s="67">
        <v>385</v>
      </c>
      <c r="AA8" s="67">
        <v>396</v>
      </c>
      <c r="AB8" s="67">
        <v>324</v>
      </c>
      <c r="AC8" s="67">
        <v>335</v>
      </c>
      <c r="AD8" s="68">
        <v>379</v>
      </c>
      <c r="AE8" s="69">
        <v>298</v>
      </c>
      <c r="AF8" s="69">
        <v>340</v>
      </c>
      <c r="AG8" s="69">
        <v>366</v>
      </c>
      <c r="AH8" s="69">
        <v>356</v>
      </c>
      <c r="AI8" s="69">
        <v>301</v>
      </c>
      <c r="AJ8" s="69">
        <v>316</v>
      </c>
      <c r="AK8" s="68">
        <v>295</v>
      </c>
      <c r="AL8" s="62">
        <v>331</v>
      </c>
      <c r="AM8" s="62">
        <v>393</v>
      </c>
      <c r="AN8" s="62">
        <v>408</v>
      </c>
      <c r="AO8" s="62">
        <v>362</v>
      </c>
      <c r="AP8" s="62">
        <v>323</v>
      </c>
      <c r="AQ8" s="62">
        <v>339</v>
      </c>
      <c r="AR8" s="54">
        <v>345</v>
      </c>
      <c r="AS8" s="53">
        <v>319</v>
      </c>
      <c r="AT8" s="53">
        <v>352</v>
      </c>
      <c r="AU8" s="53">
        <v>330</v>
      </c>
      <c r="AV8" s="53">
        <v>390</v>
      </c>
      <c r="AW8" s="53">
        <v>357</v>
      </c>
      <c r="AX8" s="53">
        <v>345</v>
      </c>
      <c r="AY8" s="54">
        <v>362</v>
      </c>
      <c r="AZ8" s="53"/>
      <c r="BA8" s="62"/>
      <c r="BB8" s="62"/>
      <c r="BC8" s="62"/>
      <c r="BD8" s="70">
        <f>COUNTA(C8:BC8)</f>
        <v>49</v>
      </c>
      <c r="BE8" s="71">
        <f>SUM(C8:BC8)</f>
        <v>17265</v>
      </c>
      <c r="BF8" s="72">
        <f>BE8/BD8</f>
        <v>352.34693877551018</v>
      </c>
      <c r="BG8" s="58">
        <v>18</v>
      </c>
      <c r="BH8" s="58">
        <v>1</v>
      </c>
      <c r="BI8" s="58">
        <f>BD8-BH8-BG8</f>
        <v>30</v>
      </c>
      <c r="BJ8" s="59">
        <f>2*BG8+1*BH8</f>
        <v>37</v>
      </c>
    </row>
    <row r="9" spans="1:63" s="61" customFormat="1" ht="30" customHeight="1" thickBot="1">
      <c r="A9" s="46" t="s">
        <v>111</v>
      </c>
      <c r="B9" s="75" t="s">
        <v>177</v>
      </c>
      <c r="C9" s="76">
        <v>281</v>
      </c>
      <c r="D9" s="62">
        <v>293</v>
      </c>
      <c r="E9" s="62">
        <v>289</v>
      </c>
      <c r="F9" s="62">
        <v>321</v>
      </c>
      <c r="G9" s="62">
        <v>362</v>
      </c>
      <c r="H9" s="62">
        <v>291</v>
      </c>
      <c r="I9" s="54">
        <v>312</v>
      </c>
      <c r="J9" s="201" t="s">
        <v>220</v>
      </c>
      <c r="K9" s="202" t="s">
        <v>220</v>
      </c>
      <c r="L9" s="202" t="s">
        <v>220</v>
      </c>
      <c r="M9" s="202" t="s">
        <v>220</v>
      </c>
      <c r="N9" s="62">
        <v>257</v>
      </c>
      <c r="O9" s="62">
        <v>290</v>
      </c>
      <c r="P9" s="54">
        <v>296</v>
      </c>
      <c r="Q9" s="53">
        <v>327</v>
      </c>
      <c r="R9" s="62">
        <v>295</v>
      </c>
      <c r="S9" s="62">
        <v>293</v>
      </c>
      <c r="T9" s="62">
        <v>334</v>
      </c>
      <c r="U9" s="202" t="s">
        <v>220</v>
      </c>
      <c r="V9" s="202" t="s">
        <v>220</v>
      </c>
      <c r="W9" s="203" t="s">
        <v>220</v>
      </c>
      <c r="X9" s="53">
        <v>286</v>
      </c>
      <c r="Y9" s="62">
        <v>342</v>
      </c>
      <c r="Z9" s="62">
        <v>384</v>
      </c>
      <c r="AA9" s="62">
        <v>337</v>
      </c>
      <c r="AB9" s="62">
        <v>333</v>
      </c>
      <c r="AC9" s="62">
        <v>354</v>
      </c>
      <c r="AD9" s="54">
        <v>258</v>
      </c>
      <c r="AE9" s="53">
        <v>347</v>
      </c>
      <c r="AF9" s="53">
        <v>280</v>
      </c>
      <c r="AG9" s="53">
        <v>226</v>
      </c>
      <c r="AH9" s="53">
        <v>268</v>
      </c>
      <c r="AI9" s="53">
        <v>282</v>
      </c>
      <c r="AJ9" s="53">
        <v>333</v>
      </c>
      <c r="AK9" s="54">
        <v>331</v>
      </c>
      <c r="AL9" s="62">
        <v>269</v>
      </c>
      <c r="AM9" s="62">
        <v>298</v>
      </c>
      <c r="AN9" s="62">
        <v>328</v>
      </c>
      <c r="AO9" s="62">
        <v>345</v>
      </c>
      <c r="AP9" s="62">
        <v>323</v>
      </c>
      <c r="AQ9" s="62">
        <v>313</v>
      </c>
      <c r="AR9" s="54">
        <v>314</v>
      </c>
      <c r="AS9" s="53">
        <v>312</v>
      </c>
      <c r="AT9" s="53">
        <v>308</v>
      </c>
      <c r="AU9" s="53">
        <v>405</v>
      </c>
      <c r="AV9" s="53">
        <v>304</v>
      </c>
      <c r="AW9" s="53">
        <v>340</v>
      </c>
      <c r="AX9" s="53">
        <v>331</v>
      </c>
      <c r="AY9" s="54">
        <v>313</v>
      </c>
      <c r="AZ9" s="53"/>
      <c r="BA9" s="62"/>
      <c r="BB9" s="62"/>
      <c r="BC9" s="62"/>
      <c r="BD9" s="65">
        <f>COUNTA(C9:BC9)</f>
        <v>49</v>
      </c>
      <c r="BE9" s="77">
        <f>SUM(C9:BC9)</f>
        <v>13105</v>
      </c>
      <c r="BF9" s="78">
        <f>BE9/(BD9-7)</f>
        <v>312.02380952380952</v>
      </c>
      <c r="BG9" s="58">
        <v>6</v>
      </c>
      <c r="BH9" s="58">
        <v>0</v>
      </c>
      <c r="BI9" s="58">
        <f>BD9-BH9-BG9</f>
        <v>43</v>
      </c>
      <c r="BJ9" s="59">
        <f>2*BG9+1*BH9</f>
        <v>12</v>
      </c>
    </row>
    <row r="10" spans="1:63" s="61" customFormat="1" ht="30" customHeight="1" thickBot="1">
      <c r="A10" s="79" t="s">
        <v>113</v>
      </c>
      <c r="B10" s="80" t="s">
        <v>176</v>
      </c>
      <c r="C10" s="81">
        <v>251</v>
      </c>
      <c r="D10" s="82">
        <v>271</v>
      </c>
      <c r="E10" s="82">
        <v>244</v>
      </c>
      <c r="F10" s="82">
        <v>192</v>
      </c>
      <c r="G10" s="82">
        <v>252</v>
      </c>
      <c r="H10" s="82">
        <v>279</v>
      </c>
      <c r="I10" s="83">
        <v>312</v>
      </c>
      <c r="J10" s="84">
        <v>254</v>
      </c>
      <c r="K10" s="82">
        <v>289</v>
      </c>
      <c r="L10" s="82">
        <v>277</v>
      </c>
      <c r="M10" s="82">
        <v>217</v>
      </c>
      <c r="N10" s="82">
        <v>246</v>
      </c>
      <c r="O10" s="82">
        <v>290</v>
      </c>
      <c r="P10" s="83">
        <v>245</v>
      </c>
      <c r="Q10" s="84">
        <v>254</v>
      </c>
      <c r="R10" s="82">
        <v>212</v>
      </c>
      <c r="S10" s="82">
        <v>265</v>
      </c>
      <c r="T10" s="82">
        <v>260</v>
      </c>
      <c r="U10" s="82">
        <v>215</v>
      </c>
      <c r="V10" s="82">
        <v>306</v>
      </c>
      <c r="W10" s="83">
        <v>258</v>
      </c>
      <c r="X10" s="84">
        <v>284</v>
      </c>
      <c r="Y10" s="82">
        <v>255</v>
      </c>
      <c r="Z10" s="82">
        <v>262</v>
      </c>
      <c r="AA10" s="82">
        <v>274</v>
      </c>
      <c r="AB10" s="82">
        <v>342</v>
      </c>
      <c r="AC10" s="82">
        <v>278</v>
      </c>
      <c r="AD10" s="83">
        <v>275</v>
      </c>
      <c r="AE10" s="84">
        <v>271</v>
      </c>
      <c r="AF10" s="84">
        <v>286</v>
      </c>
      <c r="AG10" s="84">
        <v>278</v>
      </c>
      <c r="AH10" s="84">
        <v>312</v>
      </c>
      <c r="AI10" s="84">
        <v>312</v>
      </c>
      <c r="AJ10" s="84">
        <v>316</v>
      </c>
      <c r="AK10" s="83">
        <v>309</v>
      </c>
      <c r="AL10" s="82">
        <v>280</v>
      </c>
      <c r="AM10" s="82">
        <v>242</v>
      </c>
      <c r="AN10" s="82">
        <v>289</v>
      </c>
      <c r="AO10" s="82">
        <v>308</v>
      </c>
      <c r="AP10" s="82">
        <v>266</v>
      </c>
      <c r="AQ10" s="82">
        <v>283</v>
      </c>
      <c r="AR10" s="83">
        <v>269</v>
      </c>
      <c r="AS10" s="84" t="s">
        <v>220</v>
      </c>
      <c r="AT10" s="84" t="s">
        <v>220</v>
      </c>
      <c r="AU10" s="84" t="s">
        <v>220</v>
      </c>
      <c r="AV10" s="84" t="s">
        <v>220</v>
      </c>
      <c r="AW10" s="84">
        <v>324</v>
      </c>
      <c r="AX10" s="84">
        <v>318</v>
      </c>
      <c r="AY10" s="83">
        <v>311</v>
      </c>
      <c r="AZ10" s="84"/>
      <c r="BA10" s="82"/>
      <c r="BB10" s="82"/>
      <c r="BC10" s="82"/>
      <c r="BD10" s="85">
        <f>COUNTA(C10:BC10)</f>
        <v>49</v>
      </c>
      <c r="BE10" s="86">
        <f>SUM(C10:BC10)</f>
        <v>12333</v>
      </c>
      <c r="BF10" s="87">
        <f>BE10/(BD10-4)</f>
        <v>274.06666666666666</v>
      </c>
      <c r="BG10" s="58">
        <v>4</v>
      </c>
      <c r="BH10" s="58">
        <v>0</v>
      </c>
      <c r="BI10" s="58">
        <f>BD10-BH10-BG10</f>
        <v>45</v>
      </c>
      <c r="BJ10" s="59">
        <f>2*BG10+1*BH10</f>
        <v>8</v>
      </c>
    </row>
    <row r="11" spans="1:63" ht="37.5" customHeight="1">
      <c r="BD11" s="88">
        <f>SUM(BD3:BD10)</f>
        <v>392</v>
      </c>
      <c r="BE11" s="89"/>
      <c r="BF11" s="89"/>
      <c r="BG11" s="88">
        <f>SUM(BG3:BG10)</f>
        <v>194</v>
      </c>
      <c r="BH11" s="88">
        <f>SUM(BH3:BH10)</f>
        <v>4</v>
      </c>
      <c r="BI11" s="88">
        <f>SUM(BI3:BI10)</f>
        <v>194</v>
      </c>
      <c r="BJ11" s="88">
        <f>BG11+BH11+BI11</f>
        <v>392</v>
      </c>
    </row>
    <row r="12" spans="1:63" ht="11.25" customHeight="1">
      <c r="BF12" s="90"/>
      <c r="BG12" s="90"/>
    </row>
    <row r="13" spans="1:63" hidden="1"/>
  </sheetData>
  <sortState ref="B3:BJ10">
    <sortCondition descending="1" ref="BJ3:BJ10"/>
  </sortState>
  <mergeCells count="10">
    <mergeCell ref="BG1:BG2"/>
    <mergeCell ref="BH1:BH2"/>
    <mergeCell ref="BI1:BI2"/>
    <mergeCell ref="BJ1:BJ2"/>
    <mergeCell ref="A1:A2"/>
    <mergeCell ref="B1:B2"/>
    <mergeCell ref="C1:BC1"/>
    <mergeCell ref="BD1:BD2"/>
    <mergeCell ref="BE1:BE2"/>
    <mergeCell ref="BF1:BF2"/>
  </mergeCells>
  <conditionalFormatting sqref="C3:AK10 AS3:BD10 AR5:AR10 AL6:AQ10 AM5:AQ5 AL4:AQ4 AL3:AR3">
    <cfRule type="cellIs" dxfId="7" priority="3" stopIfTrue="1" operator="greaterThan">
      <formula>500</formula>
    </cfRule>
    <cfRule type="cellIs" dxfId="6" priority="4" stopIfTrue="1" operator="greaterThan">
      <formula>500</formula>
    </cfRule>
  </conditionalFormatting>
  <conditionalFormatting sqref="C3:AK10 AS3:BC10 AR5:AR10 AL6:AQ10 AM5:AQ5 AL4:AQ4 AL3:AR3">
    <cfRule type="cellIs" dxfId="5" priority="1" stopIfTrue="1" operator="greaterThan">
      <formula>499</formula>
    </cfRule>
    <cfRule type="cellIs" dxfId="4" priority="2" stopIfTrue="1" operator="greaterThan">
      <formula>499</formula>
    </cfRule>
  </conditionalFormatting>
  <printOptions horizontalCentered="1"/>
  <pageMargins left="0.19685039370078741" right="0.59055118110236227" top="0.98425196850393704" bottom="0.98425196850393704" header="0.51181102362204722" footer="0.51181102362204722"/>
  <pageSetup paperSize="9" scale="43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M258"/>
  <sheetViews>
    <sheetView tabSelected="1" topLeftCell="A187" workbookViewId="0">
      <selection activeCell="L247" sqref="L247"/>
    </sheetView>
  </sheetViews>
  <sheetFormatPr defaultRowHeight="15"/>
  <cols>
    <col min="3" max="3" width="10.7109375" customWidth="1"/>
    <col min="7" max="7" width="5.42578125" customWidth="1"/>
    <col min="8" max="8" width="10.7109375" customWidth="1"/>
    <col min="12" max="12" width="12.42578125" customWidth="1"/>
    <col min="14" max="14" width="6.42578125" customWidth="1"/>
  </cols>
  <sheetData>
    <row r="1" spans="2:11" ht="27" customHeight="1" thickBot="1"/>
    <row r="2" spans="2:11" ht="41.25" customHeight="1" thickBot="1">
      <c r="B2" s="231" t="s">
        <v>0</v>
      </c>
      <c r="C2" s="232"/>
      <c r="D2" s="232"/>
      <c r="E2" s="232"/>
      <c r="F2" s="232"/>
      <c r="G2" s="232"/>
      <c r="H2" s="232"/>
      <c r="I2" s="232"/>
      <c r="J2" s="232"/>
      <c r="K2" s="233"/>
    </row>
    <row r="3" spans="2:11" ht="15.75" thickBot="1">
      <c r="B3" s="226" t="s">
        <v>1</v>
      </c>
      <c r="C3" s="227"/>
      <c r="D3" s="227"/>
      <c r="E3" s="227"/>
      <c r="F3" s="227"/>
      <c r="G3" s="227"/>
      <c r="H3" s="227"/>
      <c r="I3" s="227"/>
      <c r="J3" s="227"/>
      <c r="K3" s="228"/>
    </row>
    <row r="4" spans="2:11" ht="16.5" thickTop="1" thickBot="1">
      <c r="B4" s="229" t="s">
        <v>2</v>
      </c>
      <c r="C4" s="230"/>
      <c r="D4" s="1" t="s">
        <v>3</v>
      </c>
      <c r="E4" s="1"/>
      <c r="F4" s="1" t="s">
        <v>4</v>
      </c>
      <c r="G4" s="2"/>
      <c r="H4" s="3"/>
      <c r="I4" s="1" t="s">
        <v>5</v>
      </c>
      <c r="J4" s="1"/>
      <c r="K4" s="1" t="s">
        <v>6</v>
      </c>
    </row>
    <row r="5" spans="2:11" ht="16.5" thickTop="1" thickBot="1">
      <c r="B5" s="5">
        <v>0.75</v>
      </c>
      <c r="C5" s="6" t="s">
        <v>9</v>
      </c>
      <c r="D5" s="7" t="s">
        <v>10</v>
      </c>
      <c r="E5" s="8" t="s">
        <v>148</v>
      </c>
      <c r="F5" s="9" t="s">
        <v>11</v>
      </c>
      <c r="G5" s="10"/>
      <c r="H5" s="11" t="s">
        <v>12</v>
      </c>
      <c r="I5" s="4" t="s">
        <v>7</v>
      </c>
      <c r="J5" s="8" t="s">
        <v>149</v>
      </c>
      <c r="K5" s="12" t="s">
        <v>13</v>
      </c>
    </row>
    <row r="6" spans="2:11" ht="15.75" thickBot="1">
      <c r="B6" s="13">
        <v>0.78125</v>
      </c>
      <c r="C6" s="14" t="s">
        <v>15</v>
      </c>
      <c r="D6" s="15" t="s">
        <v>16</v>
      </c>
      <c r="E6" s="16" t="s">
        <v>150</v>
      </c>
      <c r="F6" s="17" t="s">
        <v>17</v>
      </c>
      <c r="G6" s="10"/>
      <c r="H6" s="18" t="s">
        <v>18</v>
      </c>
      <c r="I6" s="19" t="s">
        <v>19</v>
      </c>
      <c r="J6" s="16" t="s">
        <v>151</v>
      </c>
      <c r="K6" s="20" t="s">
        <v>20</v>
      </c>
    </row>
    <row r="7" spans="2:11" ht="15.75" thickBot="1">
      <c r="B7" s="5">
        <v>0.8125</v>
      </c>
      <c r="C7" s="6" t="s">
        <v>22</v>
      </c>
      <c r="D7" s="17" t="s">
        <v>17</v>
      </c>
      <c r="E7" s="8" t="s">
        <v>152</v>
      </c>
      <c r="F7" s="12" t="s">
        <v>13</v>
      </c>
      <c r="G7" s="10"/>
      <c r="H7" s="11" t="s">
        <v>23</v>
      </c>
      <c r="I7" s="4" t="s">
        <v>7</v>
      </c>
      <c r="J7" s="8" t="s">
        <v>153</v>
      </c>
      <c r="K7" s="7" t="s">
        <v>10</v>
      </c>
    </row>
    <row r="8" spans="2:11" ht="15.75" thickBot="1">
      <c r="B8" s="13">
        <v>0.83333333333333337</v>
      </c>
      <c r="C8" s="14" t="s">
        <v>25</v>
      </c>
      <c r="D8" s="9" t="s">
        <v>11</v>
      </c>
      <c r="E8" s="16" t="s">
        <v>154</v>
      </c>
      <c r="F8" s="19" t="s">
        <v>19</v>
      </c>
      <c r="G8" s="10"/>
      <c r="H8" s="18" t="s">
        <v>26</v>
      </c>
      <c r="I8" s="20" t="s">
        <v>20</v>
      </c>
      <c r="J8" s="16" t="s">
        <v>155</v>
      </c>
      <c r="K8" s="15" t="s">
        <v>16</v>
      </c>
    </row>
    <row r="9" spans="2:11" ht="15.75" thickBot="1">
      <c r="B9" s="5">
        <v>0.85416666666666663</v>
      </c>
      <c r="C9" s="6" t="s">
        <v>28</v>
      </c>
      <c r="D9" s="19" t="s">
        <v>19</v>
      </c>
      <c r="E9" s="8" t="s">
        <v>156</v>
      </c>
      <c r="F9" s="7" t="s">
        <v>10</v>
      </c>
      <c r="G9" s="10"/>
      <c r="H9" s="21" t="s">
        <v>29</v>
      </c>
      <c r="I9" s="17" t="s">
        <v>17</v>
      </c>
      <c r="J9" s="8" t="s">
        <v>157</v>
      </c>
      <c r="K9" s="4" t="s">
        <v>7</v>
      </c>
    </row>
    <row r="10" spans="2:11" ht="15.75" thickBot="1">
      <c r="B10" s="13">
        <v>0.875</v>
      </c>
      <c r="C10" s="14" t="s">
        <v>31</v>
      </c>
      <c r="D10" s="12" t="s">
        <v>13</v>
      </c>
      <c r="E10" s="16" t="s">
        <v>158</v>
      </c>
      <c r="F10" s="20" t="s">
        <v>20</v>
      </c>
      <c r="G10" s="10"/>
      <c r="H10" s="18" t="s">
        <v>32</v>
      </c>
      <c r="I10" s="15" t="s">
        <v>16</v>
      </c>
      <c r="J10" s="16" t="s">
        <v>159</v>
      </c>
      <c r="K10" s="9" t="s">
        <v>11</v>
      </c>
    </row>
    <row r="11" spans="2:11" ht="15.75" thickBot="1">
      <c r="B11" s="5">
        <v>0.89583333333333337</v>
      </c>
      <c r="C11" s="6" t="s">
        <v>34</v>
      </c>
      <c r="D11" s="4" t="s">
        <v>7</v>
      </c>
      <c r="E11" s="8" t="s">
        <v>160</v>
      </c>
      <c r="F11" s="19" t="s">
        <v>19</v>
      </c>
      <c r="G11" s="10"/>
      <c r="H11" s="21" t="s">
        <v>35</v>
      </c>
      <c r="I11" s="20" t="s">
        <v>20</v>
      </c>
      <c r="J11" s="8" t="s">
        <v>161</v>
      </c>
      <c r="K11" s="17" t="s">
        <v>17</v>
      </c>
    </row>
    <row r="12" spans="2:11" ht="27" customHeight="1"/>
    <row r="13" spans="2:11" ht="27" customHeight="1" thickBot="1"/>
    <row r="14" spans="2:11" ht="15.75" thickBot="1">
      <c r="B14" s="226" t="s">
        <v>37</v>
      </c>
      <c r="C14" s="227"/>
      <c r="D14" s="227"/>
      <c r="E14" s="227"/>
      <c r="F14" s="227"/>
      <c r="G14" s="227"/>
      <c r="H14" s="227"/>
      <c r="I14" s="227"/>
      <c r="J14" s="227"/>
      <c r="K14" s="228"/>
    </row>
    <row r="15" spans="2:11" ht="16.5" thickTop="1" thickBot="1">
      <c r="B15" s="229" t="s">
        <v>2</v>
      </c>
      <c r="C15" s="230"/>
      <c r="D15" s="1" t="s">
        <v>3</v>
      </c>
      <c r="E15" s="1"/>
      <c r="F15" s="1" t="s">
        <v>4</v>
      </c>
      <c r="G15" s="2"/>
      <c r="H15" s="3"/>
      <c r="I15" s="1" t="s">
        <v>5</v>
      </c>
      <c r="J15" s="1"/>
      <c r="K15" s="1" t="s">
        <v>6</v>
      </c>
    </row>
    <row r="16" spans="2:11" ht="16.5" thickTop="1" thickBot="1">
      <c r="B16" s="5">
        <v>0.75</v>
      </c>
      <c r="C16" s="22" t="s">
        <v>38</v>
      </c>
      <c r="D16" s="7" t="s">
        <v>10</v>
      </c>
      <c r="E16" s="8" t="s">
        <v>162</v>
      </c>
      <c r="F16" s="15" t="s">
        <v>16</v>
      </c>
      <c r="G16" s="10"/>
      <c r="H16" s="11" t="s">
        <v>39</v>
      </c>
      <c r="I16" s="9" t="s">
        <v>11</v>
      </c>
      <c r="J16" s="8" t="s">
        <v>163</v>
      </c>
      <c r="K16" s="12" t="s">
        <v>13</v>
      </c>
    </row>
    <row r="17" spans="2:12" ht="15.75" thickBot="1">
      <c r="B17" s="13">
        <v>0.78125</v>
      </c>
      <c r="C17" s="14" t="s">
        <v>40</v>
      </c>
      <c r="D17" s="20" t="s">
        <v>20</v>
      </c>
      <c r="E17" s="16" t="s">
        <v>164</v>
      </c>
      <c r="F17" s="4" t="s">
        <v>7</v>
      </c>
      <c r="G17" s="10"/>
      <c r="H17" s="18" t="s">
        <v>41</v>
      </c>
      <c r="I17" s="15" t="s">
        <v>16</v>
      </c>
      <c r="J17" s="16" t="s">
        <v>165</v>
      </c>
      <c r="K17" s="19" t="s">
        <v>19</v>
      </c>
    </row>
    <row r="18" spans="2:12" ht="15.75" thickBot="1">
      <c r="B18" s="5">
        <v>0.8125</v>
      </c>
      <c r="C18" s="22" t="s">
        <v>42</v>
      </c>
      <c r="D18" s="17" t="s">
        <v>17</v>
      </c>
      <c r="E18" s="8" t="s">
        <v>166</v>
      </c>
      <c r="F18" s="9" t="s">
        <v>11</v>
      </c>
      <c r="G18" s="10"/>
      <c r="H18" s="11" t="s">
        <v>43</v>
      </c>
      <c r="I18" s="12" t="s">
        <v>13</v>
      </c>
      <c r="J18" s="8" t="s">
        <v>167</v>
      </c>
      <c r="K18" s="7" t="s">
        <v>10</v>
      </c>
    </row>
    <row r="19" spans="2:12" ht="15.75" thickBot="1">
      <c r="B19" s="13">
        <v>0.83333333333333337</v>
      </c>
      <c r="C19" s="14" t="s">
        <v>44</v>
      </c>
      <c r="D19" s="4" t="s">
        <v>7</v>
      </c>
      <c r="E19" s="16" t="s">
        <v>168</v>
      </c>
      <c r="F19" s="15" t="s">
        <v>16</v>
      </c>
      <c r="G19" s="10"/>
      <c r="H19" s="18" t="s">
        <v>45</v>
      </c>
      <c r="I19" s="9" t="s">
        <v>11</v>
      </c>
      <c r="J19" s="16" t="s">
        <v>169</v>
      </c>
      <c r="K19" s="20" t="s">
        <v>20</v>
      </c>
    </row>
    <row r="20" spans="2:12" ht="15.75" thickBot="1">
      <c r="B20" s="5">
        <v>0.85416666666666663</v>
      </c>
      <c r="C20" s="22" t="s">
        <v>46</v>
      </c>
      <c r="D20" s="19" t="s">
        <v>19</v>
      </c>
      <c r="E20" s="8" t="s">
        <v>170</v>
      </c>
      <c r="F20" s="12" t="s">
        <v>13</v>
      </c>
      <c r="G20" s="10"/>
      <c r="H20" s="22" t="s">
        <v>47</v>
      </c>
      <c r="I20" s="7" t="s">
        <v>10</v>
      </c>
      <c r="J20" s="8" t="s">
        <v>171</v>
      </c>
      <c r="K20" s="17" t="s">
        <v>17</v>
      </c>
    </row>
    <row r="21" spans="2:12" ht="15.75" thickBot="1">
      <c r="B21" s="13">
        <v>0.875</v>
      </c>
      <c r="C21" s="14" t="s">
        <v>48</v>
      </c>
      <c r="D21" s="9" t="s">
        <v>11</v>
      </c>
      <c r="E21" s="16" t="s">
        <v>172</v>
      </c>
      <c r="F21" s="4" t="s">
        <v>7</v>
      </c>
      <c r="G21" s="10"/>
      <c r="H21" s="14" t="s">
        <v>49</v>
      </c>
      <c r="I21" s="12" t="s">
        <v>13</v>
      </c>
      <c r="J21" s="16" t="s">
        <v>173</v>
      </c>
      <c r="K21" s="15" t="s">
        <v>16</v>
      </c>
    </row>
    <row r="22" spans="2:12" ht="15.75" thickBot="1">
      <c r="B22" s="5">
        <v>0.89583333333333337</v>
      </c>
      <c r="C22" s="22" t="s">
        <v>50</v>
      </c>
      <c r="D22" s="20" t="s">
        <v>20</v>
      </c>
      <c r="E22" s="8" t="s">
        <v>174</v>
      </c>
      <c r="F22" s="7" t="s">
        <v>10</v>
      </c>
      <c r="G22" s="10"/>
      <c r="H22" s="22" t="s">
        <v>51</v>
      </c>
      <c r="I22" s="17" t="s">
        <v>17</v>
      </c>
      <c r="J22" s="8" t="s">
        <v>175</v>
      </c>
      <c r="K22" s="19" t="s">
        <v>19</v>
      </c>
      <c r="L22" s="40" t="s">
        <v>81</v>
      </c>
    </row>
    <row r="29" spans="2:12" ht="27" customHeight="1" thickBot="1"/>
    <row r="30" spans="2:12" ht="15.75" thickBot="1">
      <c r="B30" s="226" t="s">
        <v>84</v>
      </c>
      <c r="C30" s="227"/>
      <c r="D30" s="227"/>
      <c r="E30" s="227"/>
      <c r="F30" s="227"/>
      <c r="G30" s="227"/>
      <c r="H30" s="227"/>
      <c r="I30" s="227"/>
      <c r="J30" s="227"/>
      <c r="K30" s="228"/>
    </row>
    <row r="31" spans="2:12" ht="16.5" thickTop="1" thickBot="1">
      <c r="B31" s="229" t="s">
        <v>2</v>
      </c>
      <c r="C31" s="230"/>
      <c r="D31" s="1" t="s">
        <v>3</v>
      </c>
      <c r="E31" s="1"/>
      <c r="F31" s="1" t="s">
        <v>4</v>
      </c>
      <c r="G31" s="2"/>
      <c r="H31" s="3"/>
      <c r="I31" s="1" t="s">
        <v>5</v>
      </c>
      <c r="J31" s="1"/>
      <c r="K31" s="1" t="s">
        <v>6</v>
      </c>
    </row>
    <row r="32" spans="2:12" ht="16.5" thickTop="1" thickBot="1">
      <c r="B32" s="5">
        <v>0.75</v>
      </c>
      <c r="C32" s="6" t="s">
        <v>9</v>
      </c>
      <c r="D32" s="7" t="s">
        <v>10</v>
      </c>
      <c r="E32" s="149" t="s">
        <v>192</v>
      </c>
      <c r="F32" s="20" t="s">
        <v>20</v>
      </c>
      <c r="G32" s="10"/>
      <c r="H32" s="11" t="s">
        <v>12</v>
      </c>
      <c r="I32" s="19" t="s">
        <v>19</v>
      </c>
      <c r="J32" s="8" t="s">
        <v>193</v>
      </c>
      <c r="K32" s="17" t="s">
        <v>17</v>
      </c>
    </row>
    <row r="33" spans="2:11" ht="15.75" thickBot="1">
      <c r="B33" s="13">
        <v>0.78125</v>
      </c>
      <c r="C33" s="14" t="s">
        <v>15</v>
      </c>
      <c r="D33" s="9" t="s">
        <v>11</v>
      </c>
      <c r="E33" s="149" t="s">
        <v>194</v>
      </c>
      <c r="F33" s="7" t="s">
        <v>10</v>
      </c>
      <c r="G33" s="10"/>
      <c r="H33" s="18" t="s">
        <v>18</v>
      </c>
      <c r="I33" s="12" t="s">
        <v>13</v>
      </c>
      <c r="J33" s="8" t="s">
        <v>195</v>
      </c>
      <c r="K33" s="4" t="s">
        <v>7</v>
      </c>
    </row>
    <row r="34" spans="2:11" ht="15.75" thickBot="1">
      <c r="B34" s="5">
        <v>0.8125</v>
      </c>
      <c r="C34" s="6" t="s">
        <v>22</v>
      </c>
      <c r="D34" s="17" t="s">
        <v>17</v>
      </c>
      <c r="E34" s="16" t="s">
        <v>196</v>
      </c>
      <c r="F34" s="15" t="s">
        <v>16</v>
      </c>
      <c r="G34" s="10"/>
      <c r="H34" s="11" t="s">
        <v>23</v>
      </c>
      <c r="I34" s="20" t="s">
        <v>20</v>
      </c>
      <c r="J34" s="16" t="s">
        <v>197</v>
      </c>
      <c r="K34" s="19" t="s">
        <v>19</v>
      </c>
    </row>
    <row r="35" spans="2:11" ht="15.75" thickBot="1">
      <c r="B35" s="13">
        <v>0.83333333333333337</v>
      </c>
      <c r="C35" s="14" t="s">
        <v>25</v>
      </c>
      <c r="D35" s="12" t="s">
        <v>13</v>
      </c>
      <c r="E35" s="8" t="s">
        <v>198</v>
      </c>
      <c r="F35" s="17" t="s">
        <v>17</v>
      </c>
      <c r="G35" s="10"/>
      <c r="H35" s="18" t="s">
        <v>26</v>
      </c>
      <c r="I35" s="7" t="s">
        <v>10</v>
      </c>
      <c r="J35" s="149" t="s">
        <v>199</v>
      </c>
      <c r="K35" s="4" t="s">
        <v>7</v>
      </c>
    </row>
    <row r="36" spans="2:11" ht="15.75" thickBot="1">
      <c r="B36" s="5">
        <v>0.85416666666666663</v>
      </c>
      <c r="C36" s="6" t="s">
        <v>28</v>
      </c>
      <c r="D36" s="19" t="s">
        <v>19</v>
      </c>
      <c r="E36" s="16" t="s">
        <v>200</v>
      </c>
      <c r="F36" s="9" t="s">
        <v>11</v>
      </c>
      <c r="G36" s="10"/>
      <c r="H36" s="21" t="s">
        <v>29</v>
      </c>
      <c r="I36" s="15" t="s">
        <v>16</v>
      </c>
      <c r="J36" s="16" t="s">
        <v>201</v>
      </c>
      <c r="K36" s="20" t="s">
        <v>20</v>
      </c>
    </row>
    <row r="37" spans="2:11" ht="15.75" thickBot="1">
      <c r="B37" s="13">
        <v>0.875</v>
      </c>
      <c r="C37" s="14" t="s">
        <v>31</v>
      </c>
      <c r="D37" s="7" t="s">
        <v>10</v>
      </c>
      <c r="E37" s="149" t="s">
        <v>202</v>
      </c>
      <c r="F37" s="19" t="s">
        <v>19</v>
      </c>
      <c r="G37" s="10"/>
      <c r="H37" s="18" t="s">
        <v>32</v>
      </c>
      <c r="I37" s="4" t="s">
        <v>7</v>
      </c>
      <c r="J37" s="8" t="s">
        <v>203</v>
      </c>
      <c r="K37" s="17" t="s">
        <v>17</v>
      </c>
    </row>
    <row r="38" spans="2:11" ht="15.75" thickBot="1">
      <c r="B38" s="5">
        <v>0.89583333333333337</v>
      </c>
      <c r="C38" s="6" t="s">
        <v>34</v>
      </c>
      <c r="D38" s="20" t="s">
        <v>20</v>
      </c>
      <c r="E38" s="16" t="s">
        <v>204</v>
      </c>
      <c r="F38" s="12" t="s">
        <v>13</v>
      </c>
      <c r="G38" s="10"/>
      <c r="H38" s="21" t="s">
        <v>35</v>
      </c>
      <c r="I38" s="9" t="s">
        <v>11</v>
      </c>
      <c r="J38" s="16" t="s">
        <v>205</v>
      </c>
      <c r="K38" s="15" t="s">
        <v>16</v>
      </c>
    </row>
    <row r="39" spans="2:11" ht="27" customHeight="1"/>
    <row r="40" spans="2:11" ht="27" customHeight="1" thickBot="1"/>
    <row r="41" spans="2:11" ht="15.75" thickBot="1">
      <c r="B41" s="226" t="s">
        <v>85</v>
      </c>
      <c r="C41" s="227"/>
      <c r="D41" s="227"/>
      <c r="E41" s="227"/>
      <c r="F41" s="227"/>
      <c r="G41" s="227"/>
      <c r="H41" s="227"/>
      <c r="I41" s="227"/>
      <c r="J41" s="227"/>
      <c r="K41" s="228"/>
    </row>
    <row r="42" spans="2:11" ht="16.5" thickTop="1" thickBot="1">
      <c r="B42" s="229" t="s">
        <v>2</v>
      </c>
      <c r="C42" s="230"/>
      <c r="D42" s="1" t="s">
        <v>3</v>
      </c>
      <c r="E42" s="1"/>
      <c r="F42" s="1" t="s">
        <v>4</v>
      </c>
      <c r="G42" s="2"/>
      <c r="H42" s="3"/>
      <c r="I42" s="1" t="s">
        <v>5</v>
      </c>
      <c r="J42" s="1"/>
      <c r="K42" s="1" t="s">
        <v>6</v>
      </c>
    </row>
    <row r="43" spans="2:11" ht="16.5" thickTop="1" thickBot="1">
      <c r="B43" s="5">
        <v>0.75</v>
      </c>
      <c r="C43" s="22" t="s">
        <v>38</v>
      </c>
      <c r="D43" s="19" t="s">
        <v>19</v>
      </c>
      <c r="E43" s="8" t="s">
        <v>206</v>
      </c>
      <c r="F43" s="4" t="s">
        <v>7</v>
      </c>
      <c r="G43" s="10"/>
      <c r="H43" s="11" t="s">
        <v>39</v>
      </c>
      <c r="I43" s="17" t="s">
        <v>17</v>
      </c>
      <c r="J43" s="8" t="s">
        <v>207</v>
      </c>
      <c r="K43" s="20" t="s">
        <v>20</v>
      </c>
    </row>
    <row r="44" spans="2:11" ht="15.75" thickBot="1">
      <c r="B44" s="13">
        <v>0.78125</v>
      </c>
      <c r="C44" s="14" t="s">
        <v>40</v>
      </c>
      <c r="D44" s="15" t="s">
        <v>16</v>
      </c>
      <c r="E44" s="8" t="s">
        <v>208</v>
      </c>
      <c r="F44" s="7" t="s">
        <v>10</v>
      </c>
      <c r="G44" s="10"/>
      <c r="H44" s="18" t="s">
        <v>41</v>
      </c>
      <c r="I44" s="12" t="s">
        <v>13</v>
      </c>
      <c r="J44" s="8" t="s">
        <v>209</v>
      </c>
      <c r="K44" s="9" t="s">
        <v>11</v>
      </c>
    </row>
    <row r="45" spans="2:11" ht="15.75" thickBot="1">
      <c r="B45" s="5">
        <v>0.8125</v>
      </c>
      <c r="C45" s="22" t="s">
        <v>42</v>
      </c>
      <c r="D45" s="4" t="s">
        <v>7</v>
      </c>
      <c r="E45" s="16" t="s">
        <v>210</v>
      </c>
      <c r="F45" s="20" t="s">
        <v>20</v>
      </c>
      <c r="G45" s="10"/>
      <c r="H45" s="11" t="s">
        <v>43</v>
      </c>
      <c r="I45" s="19" t="s">
        <v>19</v>
      </c>
      <c r="J45" s="16" t="s">
        <v>211</v>
      </c>
      <c r="K45" s="15" t="s">
        <v>16</v>
      </c>
    </row>
    <row r="46" spans="2:11" ht="15.75" thickBot="1">
      <c r="B46" s="13">
        <v>0.83333333333333337</v>
      </c>
      <c r="C46" s="14" t="s">
        <v>44</v>
      </c>
      <c r="D46" s="9" t="s">
        <v>11</v>
      </c>
      <c r="E46" s="8" t="s">
        <v>212</v>
      </c>
      <c r="F46" s="17" t="s">
        <v>17</v>
      </c>
      <c r="G46" s="10"/>
      <c r="H46" s="18" t="s">
        <v>45</v>
      </c>
      <c r="I46" s="7" t="s">
        <v>10</v>
      </c>
      <c r="J46" s="8" t="s">
        <v>213</v>
      </c>
      <c r="K46" s="12" t="s">
        <v>13</v>
      </c>
    </row>
    <row r="47" spans="2:11" ht="15.75" thickBot="1">
      <c r="B47" s="5">
        <v>0.85416666666666663</v>
      </c>
      <c r="C47" s="22" t="s">
        <v>46</v>
      </c>
      <c r="D47" s="15" t="s">
        <v>16</v>
      </c>
      <c r="E47" s="16" t="s">
        <v>214</v>
      </c>
      <c r="F47" s="4" t="s">
        <v>7</v>
      </c>
      <c r="G47" s="10"/>
      <c r="H47" s="22" t="s">
        <v>47</v>
      </c>
      <c r="I47" s="20" t="s">
        <v>20</v>
      </c>
      <c r="J47" s="16" t="s">
        <v>215</v>
      </c>
      <c r="K47" s="9" t="s">
        <v>11</v>
      </c>
    </row>
    <row r="48" spans="2:11" ht="15.75" thickBot="1">
      <c r="B48" s="13">
        <v>0.875</v>
      </c>
      <c r="C48" s="14" t="s">
        <v>48</v>
      </c>
      <c r="D48" s="12" t="s">
        <v>13</v>
      </c>
      <c r="E48" s="8" t="s">
        <v>216</v>
      </c>
      <c r="F48" s="19" t="s">
        <v>19</v>
      </c>
      <c r="G48" s="10"/>
      <c r="H48" s="14" t="s">
        <v>49</v>
      </c>
      <c r="I48" s="17" t="s">
        <v>17</v>
      </c>
      <c r="J48" s="8" t="s">
        <v>217</v>
      </c>
      <c r="K48" s="7" t="s">
        <v>10</v>
      </c>
    </row>
    <row r="49" spans="2:12" ht="15.75" thickBot="1">
      <c r="B49" s="5">
        <v>0.89583333333333337</v>
      </c>
      <c r="C49" s="22" t="s">
        <v>50</v>
      </c>
      <c r="D49" s="4" t="s">
        <v>7</v>
      </c>
      <c r="E49" s="16" t="s">
        <v>218</v>
      </c>
      <c r="F49" s="9" t="s">
        <v>11</v>
      </c>
      <c r="G49" s="10"/>
      <c r="H49" s="22" t="s">
        <v>51</v>
      </c>
      <c r="I49" s="15" t="s">
        <v>16</v>
      </c>
      <c r="J49" s="16" t="s">
        <v>219</v>
      </c>
      <c r="K49" s="12" t="s">
        <v>13</v>
      </c>
      <c r="L49" s="40" t="s">
        <v>86</v>
      </c>
    </row>
    <row r="58" spans="2:12" ht="27" customHeight="1" thickBot="1"/>
    <row r="59" spans="2:12" ht="15.75" thickBot="1">
      <c r="B59" s="226" t="s">
        <v>228</v>
      </c>
      <c r="C59" s="227"/>
      <c r="D59" s="227"/>
      <c r="E59" s="227"/>
      <c r="F59" s="227"/>
      <c r="G59" s="227"/>
      <c r="H59" s="227"/>
      <c r="I59" s="227"/>
      <c r="J59" s="227"/>
      <c r="K59" s="228"/>
    </row>
    <row r="60" spans="2:12" ht="16.5" thickTop="1" thickBot="1">
      <c r="B60" s="229" t="s">
        <v>2</v>
      </c>
      <c r="C60" s="230"/>
      <c r="D60" s="1" t="s">
        <v>3</v>
      </c>
      <c r="E60" s="1"/>
      <c r="F60" s="1" t="s">
        <v>4</v>
      </c>
      <c r="G60" s="2"/>
      <c r="H60" s="3"/>
      <c r="I60" s="1" t="s">
        <v>5</v>
      </c>
      <c r="J60" s="1"/>
      <c r="K60" s="1" t="s">
        <v>6</v>
      </c>
    </row>
    <row r="61" spans="2:12" ht="16.5" thickTop="1" thickBot="1">
      <c r="B61" s="5">
        <v>0.75</v>
      </c>
      <c r="C61" s="6" t="s">
        <v>9</v>
      </c>
      <c r="D61" s="15" t="s">
        <v>16</v>
      </c>
      <c r="E61" s="188" t="s">
        <v>230</v>
      </c>
      <c r="F61" s="12" t="s">
        <v>13</v>
      </c>
      <c r="G61" s="10"/>
      <c r="H61" s="11" t="s">
        <v>12</v>
      </c>
      <c r="I61" s="4" t="s">
        <v>7</v>
      </c>
      <c r="J61" s="188" t="s">
        <v>231</v>
      </c>
      <c r="K61" s="9" t="s">
        <v>11</v>
      </c>
    </row>
    <row r="62" spans="2:12" ht="15.75" thickBot="1">
      <c r="B62" s="13">
        <v>0.78125</v>
      </c>
      <c r="C62" s="14" t="s">
        <v>15</v>
      </c>
      <c r="D62" s="19" t="s">
        <v>19</v>
      </c>
      <c r="E62" s="16" t="s">
        <v>232</v>
      </c>
      <c r="F62" s="17" t="s">
        <v>17</v>
      </c>
      <c r="G62" s="10"/>
      <c r="H62" s="18" t="s">
        <v>18</v>
      </c>
      <c r="I62" s="7" t="s">
        <v>10</v>
      </c>
      <c r="J62" s="16" t="s">
        <v>233</v>
      </c>
      <c r="K62" s="20" t="s">
        <v>20</v>
      </c>
    </row>
    <row r="63" spans="2:12" ht="15.75" thickBot="1">
      <c r="B63" s="5">
        <v>0.8125</v>
      </c>
      <c r="C63" s="6" t="s">
        <v>22</v>
      </c>
      <c r="D63" s="12" t="s">
        <v>13</v>
      </c>
      <c r="E63" s="8" t="s">
        <v>234</v>
      </c>
      <c r="F63" s="4" t="s">
        <v>7</v>
      </c>
      <c r="G63" s="10"/>
      <c r="H63" s="11" t="s">
        <v>23</v>
      </c>
      <c r="I63" s="9" t="s">
        <v>11</v>
      </c>
      <c r="J63" s="8" t="s">
        <v>235</v>
      </c>
      <c r="K63" s="7" t="s">
        <v>10</v>
      </c>
    </row>
    <row r="64" spans="2:12" ht="15.75" thickBot="1">
      <c r="B64" s="13">
        <v>0.83333333333333337</v>
      </c>
      <c r="C64" s="14" t="s">
        <v>25</v>
      </c>
      <c r="D64" s="20" t="s">
        <v>20</v>
      </c>
      <c r="E64" s="16" t="s">
        <v>236</v>
      </c>
      <c r="F64" s="19" t="s">
        <v>19</v>
      </c>
      <c r="G64" s="10"/>
      <c r="H64" s="18" t="s">
        <v>26</v>
      </c>
      <c r="I64" s="17" t="s">
        <v>17</v>
      </c>
      <c r="J64" s="16" t="s">
        <v>237</v>
      </c>
      <c r="K64" s="15" t="s">
        <v>16</v>
      </c>
    </row>
    <row r="65" spans="2:12" ht="15.75" thickBot="1">
      <c r="B65" s="5">
        <v>0.85416666666666663</v>
      </c>
      <c r="C65" s="6" t="s">
        <v>28</v>
      </c>
      <c r="D65" s="7" t="s">
        <v>10</v>
      </c>
      <c r="E65" s="8" t="s">
        <v>238</v>
      </c>
      <c r="F65" s="4" t="s">
        <v>7</v>
      </c>
      <c r="G65" s="10"/>
      <c r="H65" s="21" t="s">
        <v>29</v>
      </c>
      <c r="I65" s="12" t="s">
        <v>13</v>
      </c>
      <c r="J65" s="8" t="s">
        <v>239</v>
      </c>
      <c r="K65" s="17" t="s">
        <v>17</v>
      </c>
    </row>
    <row r="66" spans="2:12" ht="15.75" thickBot="1">
      <c r="B66" s="13">
        <v>0.875</v>
      </c>
      <c r="C66" s="14" t="s">
        <v>31</v>
      </c>
      <c r="D66" s="15" t="s">
        <v>16</v>
      </c>
      <c r="E66" s="16" t="s">
        <v>240</v>
      </c>
      <c r="F66" s="20" t="s">
        <v>20</v>
      </c>
      <c r="G66" s="10"/>
      <c r="H66" s="18" t="s">
        <v>32</v>
      </c>
      <c r="I66" s="19" t="s">
        <v>19</v>
      </c>
      <c r="J66" s="16" t="s">
        <v>241</v>
      </c>
      <c r="K66" s="9" t="s">
        <v>11</v>
      </c>
    </row>
    <row r="67" spans="2:12" ht="15.75" thickBot="1">
      <c r="B67" s="5">
        <v>0.89583333333333337</v>
      </c>
      <c r="C67" s="6" t="s">
        <v>34</v>
      </c>
      <c r="D67" s="4" t="s">
        <v>7</v>
      </c>
      <c r="E67" s="8" t="s">
        <v>242</v>
      </c>
      <c r="F67" s="17" t="s">
        <v>17</v>
      </c>
      <c r="G67" s="10"/>
      <c r="H67" s="21" t="s">
        <v>35</v>
      </c>
      <c r="I67" s="7" t="s">
        <v>10</v>
      </c>
      <c r="J67" s="8" t="s">
        <v>243</v>
      </c>
      <c r="K67" s="19" t="s">
        <v>19</v>
      </c>
    </row>
    <row r="68" spans="2:12" ht="27" customHeight="1"/>
    <row r="69" spans="2:12" ht="27" customHeight="1" thickBot="1"/>
    <row r="70" spans="2:12" ht="15.75" thickBot="1">
      <c r="B70" s="226" t="s">
        <v>229</v>
      </c>
      <c r="C70" s="227"/>
      <c r="D70" s="227"/>
      <c r="E70" s="227"/>
      <c r="F70" s="227"/>
      <c r="G70" s="227"/>
      <c r="H70" s="227"/>
      <c r="I70" s="227"/>
      <c r="J70" s="227"/>
      <c r="K70" s="228"/>
    </row>
    <row r="71" spans="2:12" ht="16.5" thickTop="1" thickBot="1">
      <c r="B71" s="229" t="s">
        <v>2</v>
      </c>
      <c r="C71" s="230"/>
      <c r="D71" s="1" t="s">
        <v>3</v>
      </c>
      <c r="E71" s="1"/>
      <c r="F71" s="1" t="s">
        <v>4</v>
      </c>
      <c r="G71" s="2"/>
      <c r="H71" s="3"/>
      <c r="I71" s="1" t="s">
        <v>5</v>
      </c>
      <c r="J71" s="1"/>
      <c r="K71" s="1" t="s">
        <v>6</v>
      </c>
    </row>
    <row r="72" spans="2:12" ht="16.5" thickTop="1" thickBot="1">
      <c r="B72" s="5">
        <v>0.75</v>
      </c>
      <c r="C72" s="22" t="s">
        <v>38</v>
      </c>
      <c r="D72" s="9" t="s">
        <v>11</v>
      </c>
      <c r="E72" s="16" t="s">
        <v>244</v>
      </c>
      <c r="F72" s="15" t="s">
        <v>16</v>
      </c>
      <c r="G72" s="10"/>
      <c r="H72" s="11" t="s">
        <v>39</v>
      </c>
      <c r="I72" s="20" t="s">
        <v>20</v>
      </c>
      <c r="J72" s="16" t="s">
        <v>245</v>
      </c>
      <c r="K72" s="12" t="s">
        <v>13</v>
      </c>
    </row>
    <row r="73" spans="2:12" ht="15.75" thickBot="1">
      <c r="B73" s="13">
        <v>0.78125</v>
      </c>
      <c r="C73" s="14" t="s">
        <v>40</v>
      </c>
      <c r="D73" s="17" t="s">
        <v>17</v>
      </c>
      <c r="E73" s="8" t="s">
        <v>246</v>
      </c>
      <c r="F73" s="20" t="s">
        <v>20</v>
      </c>
      <c r="G73" s="10"/>
      <c r="H73" s="18" t="s">
        <v>41</v>
      </c>
      <c r="I73" s="19" t="s">
        <v>19</v>
      </c>
      <c r="J73" s="8" t="s">
        <v>247</v>
      </c>
      <c r="K73" s="4" t="s">
        <v>7</v>
      </c>
    </row>
    <row r="74" spans="2:12" ht="15.75" thickBot="1">
      <c r="B74" s="5">
        <v>0.8125</v>
      </c>
      <c r="C74" s="22" t="s">
        <v>42</v>
      </c>
      <c r="D74" s="12" t="s">
        <v>13</v>
      </c>
      <c r="E74" s="8" t="s">
        <v>248</v>
      </c>
      <c r="F74" s="9" t="s">
        <v>11</v>
      </c>
      <c r="G74" s="10"/>
      <c r="H74" s="11" t="s">
        <v>43</v>
      </c>
      <c r="I74" s="15" t="s">
        <v>16</v>
      </c>
      <c r="J74" s="149" t="s">
        <v>250</v>
      </c>
      <c r="K74" s="7" t="s">
        <v>10</v>
      </c>
    </row>
    <row r="75" spans="2:12" ht="15.75" thickBot="1">
      <c r="B75" s="13">
        <v>0.83333333333333337</v>
      </c>
      <c r="C75" s="14" t="s">
        <v>44</v>
      </c>
      <c r="D75" s="19" t="s">
        <v>19</v>
      </c>
      <c r="E75" s="16" t="s">
        <v>249</v>
      </c>
      <c r="F75" s="15" t="s">
        <v>16</v>
      </c>
      <c r="G75" s="10"/>
      <c r="H75" s="18" t="s">
        <v>45</v>
      </c>
      <c r="I75" s="4" t="s">
        <v>7</v>
      </c>
      <c r="J75" s="16" t="s">
        <v>251</v>
      </c>
      <c r="K75" s="20" t="s">
        <v>20</v>
      </c>
    </row>
    <row r="76" spans="2:12" ht="15.75" thickBot="1">
      <c r="B76" s="5">
        <v>0.85416666666666663</v>
      </c>
      <c r="C76" s="22" t="s">
        <v>46</v>
      </c>
      <c r="D76" s="7" t="s">
        <v>10</v>
      </c>
      <c r="E76" s="149" t="s">
        <v>252</v>
      </c>
      <c r="F76" s="12" t="s">
        <v>13</v>
      </c>
      <c r="G76" s="10"/>
      <c r="H76" s="22" t="s">
        <v>47</v>
      </c>
      <c r="I76" s="9" t="s">
        <v>11</v>
      </c>
      <c r="J76" s="8" t="s">
        <v>253</v>
      </c>
      <c r="K76" s="17" t="s">
        <v>17</v>
      </c>
    </row>
    <row r="77" spans="2:12" ht="15.75" thickBot="1">
      <c r="B77" s="13">
        <v>0.875</v>
      </c>
      <c r="C77" s="14" t="s">
        <v>48</v>
      </c>
      <c r="D77" s="20" t="s">
        <v>20</v>
      </c>
      <c r="E77" s="16" t="s">
        <v>254</v>
      </c>
      <c r="F77" s="9" t="s">
        <v>11</v>
      </c>
      <c r="G77" s="10"/>
      <c r="H77" s="14" t="s">
        <v>49</v>
      </c>
      <c r="I77" s="15" t="s">
        <v>16</v>
      </c>
      <c r="J77" s="16" t="s">
        <v>255</v>
      </c>
      <c r="K77" s="4" t="s">
        <v>7</v>
      </c>
    </row>
    <row r="78" spans="2:12" ht="15.75" thickBot="1">
      <c r="B78" s="5">
        <v>0.89583333333333337</v>
      </c>
      <c r="C78" s="22" t="s">
        <v>50</v>
      </c>
      <c r="D78" s="17" t="s">
        <v>17</v>
      </c>
      <c r="E78" s="149" t="s">
        <v>256</v>
      </c>
      <c r="F78" s="7" t="s">
        <v>10</v>
      </c>
      <c r="G78" s="10"/>
      <c r="H78" s="22" t="s">
        <v>51</v>
      </c>
      <c r="I78" s="12" t="s">
        <v>13</v>
      </c>
      <c r="J78" s="8" t="s">
        <v>257</v>
      </c>
      <c r="K78" s="19" t="s">
        <v>19</v>
      </c>
      <c r="L78" s="40" t="s">
        <v>191</v>
      </c>
    </row>
    <row r="87" spans="2:13" ht="26.25" customHeight="1" thickBot="1"/>
    <row r="88" spans="2:13" ht="27" customHeight="1" thickBot="1">
      <c r="B88" s="234" t="s">
        <v>294</v>
      </c>
      <c r="C88" s="235"/>
      <c r="D88" s="235"/>
      <c r="E88" s="235"/>
      <c r="F88" s="235"/>
      <c r="G88" s="235"/>
      <c r="H88" s="235"/>
      <c r="I88" s="235"/>
      <c r="J88" s="235"/>
      <c r="K88" s="236"/>
    </row>
    <row r="89" spans="2:13" ht="16.5" thickTop="1" thickBot="1">
      <c r="B89" s="229" t="s">
        <v>2</v>
      </c>
      <c r="C89" s="230"/>
      <c r="D89" s="1" t="s">
        <v>3</v>
      </c>
      <c r="E89" s="1"/>
      <c r="F89" s="1" t="s">
        <v>4</v>
      </c>
      <c r="G89" s="2"/>
      <c r="H89" s="175"/>
      <c r="I89" s="1" t="s">
        <v>5</v>
      </c>
      <c r="J89" s="1"/>
      <c r="K89" s="1" t="s">
        <v>6</v>
      </c>
    </row>
    <row r="90" spans="2:13" ht="16.5" thickTop="1" thickBot="1">
      <c r="B90" s="163">
        <v>0.58333333333333337</v>
      </c>
      <c r="C90" s="164" t="s">
        <v>9</v>
      </c>
      <c r="D90" s="7" t="s">
        <v>10</v>
      </c>
      <c r="E90" s="165" t="s">
        <v>259</v>
      </c>
      <c r="F90" s="17" t="s">
        <v>17</v>
      </c>
      <c r="G90" s="166"/>
      <c r="H90" s="164" t="s">
        <v>12</v>
      </c>
      <c r="I90" s="19" t="s">
        <v>19</v>
      </c>
      <c r="J90" s="165" t="s">
        <v>260</v>
      </c>
      <c r="K90" s="12" t="s">
        <v>13</v>
      </c>
    </row>
    <row r="91" spans="2:13" ht="15.75" thickBot="1">
      <c r="B91" s="167">
        <v>0.61458333333333337</v>
      </c>
      <c r="C91" s="176" t="s">
        <v>15</v>
      </c>
      <c r="D91" s="12" t="s">
        <v>13</v>
      </c>
      <c r="E91" s="168" t="s">
        <v>261</v>
      </c>
      <c r="F91" s="15" t="s">
        <v>16</v>
      </c>
      <c r="G91" s="169"/>
      <c r="H91" s="176" t="s">
        <v>18</v>
      </c>
      <c r="I91" s="9" t="s">
        <v>11</v>
      </c>
      <c r="J91" s="168" t="s">
        <v>262</v>
      </c>
      <c r="K91" s="4" t="s">
        <v>7</v>
      </c>
    </row>
    <row r="92" spans="2:13" ht="15.75" thickBot="1">
      <c r="B92" s="170">
        <v>0.64583333333333337</v>
      </c>
      <c r="C92" s="171" t="s">
        <v>22</v>
      </c>
      <c r="D92" s="17" t="s">
        <v>17</v>
      </c>
      <c r="E92" s="172" t="s">
        <v>263</v>
      </c>
      <c r="F92" s="19" t="s">
        <v>19</v>
      </c>
      <c r="G92" s="169"/>
      <c r="H92" s="171" t="s">
        <v>23</v>
      </c>
      <c r="I92" s="20" t="s">
        <v>20</v>
      </c>
      <c r="J92" s="172" t="s">
        <v>264</v>
      </c>
      <c r="K92" s="7" t="s">
        <v>10</v>
      </c>
    </row>
    <row r="93" spans="2:13" ht="15.75" thickBot="1">
      <c r="B93" s="167">
        <v>0.66666666666666663</v>
      </c>
      <c r="C93" s="176" t="s">
        <v>25</v>
      </c>
      <c r="D93" s="4" t="s">
        <v>7</v>
      </c>
      <c r="E93" s="168" t="s">
        <v>265</v>
      </c>
      <c r="F93" s="12" t="s">
        <v>13</v>
      </c>
      <c r="G93" s="169"/>
      <c r="H93" s="176" t="s">
        <v>26</v>
      </c>
      <c r="I93" s="7" t="s">
        <v>10</v>
      </c>
      <c r="J93" s="168" t="s">
        <v>266</v>
      </c>
      <c r="K93" s="9" t="s">
        <v>11</v>
      </c>
    </row>
    <row r="94" spans="2:13" ht="15.75" thickBot="1">
      <c r="B94" s="170">
        <v>0.6875</v>
      </c>
      <c r="C94" s="171" t="s">
        <v>28</v>
      </c>
      <c r="D94" s="19" t="s">
        <v>19</v>
      </c>
      <c r="E94" s="172" t="s">
        <v>267</v>
      </c>
      <c r="F94" s="20" t="s">
        <v>20</v>
      </c>
      <c r="G94" s="169"/>
      <c r="H94" s="171" t="s">
        <v>29</v>
      </c>
      <c r="I94" s="15" t="s">
        <v>16</v>
      </c>
      <c r="J94" s="172" t="s">
        <v>268</v>
      </c>
      <c r="K94" s="17" t="s">
        <v>17</v>
      </c>
    </row>
    <row r="95" spans="2:13" ht="15.75" thickBot="1">
      <c r="B95" s="167">
        <v>0.70833333333333337</v>
      </c>
      <c r="C95" s="176" t="s">
        <v>31</v>
      </c>
      <c r="D95" s="4" t="s">
        <v>7</v>
      </c>
      <c r="E95" s="168" t="s">
        <v>269</v>
      </c>
      <c r="F95" s="7" t="s">
        <v>10</v>
      </c>
      <c r="G95" s="169"/>
      <c r="H95" s="176" t="s">
        <v>32</v>
      </c>
      <c r="I95" s="17" t="s">
        <v>17</v>
      </c>
      <c r="J95" s="168" t="s">
        <v>270</v>
      </c>
      <c r="K95" s="12" t="s">
        <v>13</v>
      </c>
    </row>
    <row r="96" spans="2:13" ht="15.75" thickBot="1">
      <c r="B96" s="170">
        <v>0.72916666666666663</v>
      </c>
      <c r="C96" s="171" t="s">
        <v>34</v>
      </c>
      <c r="D96" s="20" t="s">
        <v>20</v>
      </c>
      <c r="E96" s="172" t="s">
        <v>271</v>
      </c>
      <c r="F96" s="15" t="s">
        <v>16</v>
      </c>
      <c r="G96" s="169"/>
      <c r="H96" s="171" t="s">
        <v>35</v>
      </c>
      <c r="I96" s="9" t="s">
        <v>11</v>
      </c>
      <c r="J96" s="172" t="s">
        <v>272</v>
      </c>
      <c r="K96" s="19" t="s">
        <v>19</v>
      </c>
      <c r="M96" s="192"/>
    </row>
    <row r="97" spans="2:12" ht="15.75" thickBot="1">
      <c r="B97" s="167">
        <v>0.75</v>
      </c>
      <c r="C97" s="176" t="s">
        <v>38</v>
      </c>
      <c r="D97" s="17" t="s">
        <v>17</v>
      </c>
      <c r="E97" s="168" t="s">
        <v>273</v>
      </c>
      <c r="F97" s="4" t="s">
        <v>7</v>
      </c>
      <c r="G97" s="169"/>
      <c r="H97" s="176" t="s">
        <v>39</v>
      </c>
      <c r="I97" s="19" t="s">
        <v>19</v>
      </c>
      <c r="J97" s="168" t="s">
        <v>274</v>
      </c>
      <c r="K97" s="7" t="s">
        <v>10</v>
      </c>
    </row>
    <row r="98" spans="2:12" ht="15.75" thickBot="1">
      <c r="B98" s="170">
        <v>0.77083333333333337</v>
      </c>
      <c r="C98" s="171" t="s">
        <v>40</v>
      </c>
      <c r="D98" s="15" t="s">
        <v>16</v>
      </c>
      <c r="E98" s="172" t="s">
        <v>275</v>
      </c>
      <c r="F98" s="9" t="s">
        <v>11</v>
      </c>
      <c r="G98" s="169"/>
      <c r="H98" s="171" t="s">
        <v>41</v>
      </c>
      <c r="I98" s="12" t="s">
        <v>13</v>
      </c>
      <c r="J98" s="172" t="s">
        <v>276</v>
      </c>
      <c r="K98" s="20" t="s">
        <v>20</v>
      </c>
      <c r="L98" s="186"/>
    </row>
    <row r="99" spans="2:12" ht="15.75" thickBot="1">
      <c r="B99" s="177">
        <v>0.79166666666666663</v>
      </c>
      <c r="C99" s="178" t="s">
        <v>42</v>
      </c>
      <c r="D99" s="20" t="s">
        <v>20</v>
      </c>
      <c r="E99" s="187" t="s">
        <v>277</v>
      </c>
      <c r="F99" s="17" t="s">
        <v>17</v>
      </c>
      <c r="G99" s="179"/>
      <c r="H99" s="180" t="s">
        <v>43</v>
      </c>
      <c r="I99" s="4" t="s">
        <v>7</v>
      </c>
      <c r="J99" s="187" t="s">
        <v>278</v>
      </c>
      <c r="K99" s="19" t="s">
        <v>19</v>
      </c>
      <c r="L99" s="185"/>
    </row>
    <row r="100" spans="2:12" ht="14.25" customHeight="1" thickBot="1">
      <c r="B100" s="181">
        <v>0.8125</v>
      </c>
      <c r="C100" s="182" t="s">
        <v>44</v>
      </c>
      <c r="D100" s="9" t="s">
        <v>11</v>
      </c>
      <c r="E100" s="183" t="s">
        <v>279</v>
      </c>
      <c r="F100" s="12" t="s">
        <v>13</v>
      </c>
      <c r="G100" s="179"/>
      <c r="H100" s="184" t="s">
        <v>45</v>
      </c>
      <c r="I100" s="7" t="s">
        <v>10</v>
      </c>
      <c r="J100" s="183" t="s">
        <v>280</v>
      </c>
      <c r="K100" s="15" t="s">
        <v>16</v>
      </c>
    </row>
    <row r="101" spans="2:12" ht="15.75" thickBot="1">
      <c r="B101" s="177">
        <v>0.83333333333333337</v>
      </c>
      <c r="C101" s="178" t="s">
        <v>46</v>
      </c>
      <c r="D101" s="15" t="s">
        <v>16</v>
      </c>
      <c r="E101" s="187" t="s">
        <v>281</v>
      </c>
      <c r="F101" s="19" t="s">
        <v>19</v>
      </c>
      <c r="G101" s="179"/>
      <c r="H101" s="178" t="s">
        <v>47</v>
      </c>
      <c r="I101" s="20" t="s">
        <v>20</v>
      </c>
      <c r="J101" s="187" t="s">
        <v>282</v>
      </c>
      <c r="K101" s="4" t="s">
        <v>7</v>
      </c>
    </row>
    <row r="102" spans="2:12" ht="15.75" thickBot="1">
      <c r="B102" s="181">
        <v>0.85416666666666663</v>
      </c>
      <c r="C102" s="182" t="s">
        <v>48</v>
      </c>
      <c r="D102" s="12" t="s">
        <v>13</v>
      </c>
      <c r="E102" s="183" t="s">
        <v>283</v>
      </c>
      <c r="F102" s="7" t="s">
        <v>10</v>
      </c>
      <c r="G102" s="179"/>
      <c r="H102" s="182" t="s">
        <v>49</v>
      </c>
      <c r="I102" s="17" t="s">
        <v>17</v>
      </c>
      <c r="J102" s="183" t="s">
        <v>284</v>
      </c>
      <c r="K102" s="9" t="s">
        <v>11</v>
      </c>
    </row>
    <row r="103" spans="2:12" ht="15.75" thickBot="1">
      <c r="B103" s="189">
        <v>0.875</v>
      </c>
      <c r="C103" s="178" t="s">
        <v>50</v>
      </c>
      <c r="D103" s="9" t="s">
        <v>11</v>
      </c>
      <c r="E103" s="187" t="s">
        <v>285</v>
      </c>
      <c r="F103" s="20" t="s">
        <v>20</v>
      </c>
      <c r="G103" s="179"/>
      <c r="H103" s="178" t="s">
        <v>51</v>
      </c>
      <c r="I103" s="4" t="s">
        <v>7</v>
      </c>
      <c r="J103" s="187" t="s">
        <v>286</v>
      </c>
      <c r="K103" s="15" t="s">
        <v>16</v>
      </c>
      <c r="L103" s="191" t="s">
        <v>225</v>
      </c>
    </row>
    <row r="104" spans="2:12" ht="16.5" thickTop="1" thickBot="1">
      <c r="B104" s="190">
        <v>0.89583333333333337</v>
      </c>
      <c r="C104" s="237" t="s">
        <v>223</v>
      </c>
      <c r="D104" s="238"/>
      <c r="E104" s="238"/>
      <c r="F104" s="239"/>
      <c r="G104" s="173"/>
      <c r="H104" s="237" t="s">
        <v>226</v>
      </c>
      <c r="I104" s="238"/>
      <c r="J104" s="238"/>
      <c r="K104" s="239"/>
    </row>
    <row r="105" spans="2:12" ht="15.75" thickBot="1">
      <c r="B105" s="170">
        <v>0.91666666666666663</v>
      </c>
      <c r="C105" s="240" t="s">
        <v>224</v>
      </c>
      <c r="D105" s="241"/>
      <c r="E105" s="241"/>
      <c r="F105" s="242"/>
      <c r="G105" s="174"/>
      <c r="H105" s="240" t="s">
        <v>227</v>
      </c>
      <c r="I105" s="243"/>
      <c r="J105" s="243"/>
      <c r="K105" s="244"/>
    </row>
    <row r="106" spans="2:12" ht="9.75" customHeight="1"/>
    <row r="107" spans="2:12" ht="21" customHeight="1">
      <c r="B107" s="199" t="s">
        <v>290</v>
      </c>
    </row>
    <row r="108" spans="2:12">
      <c r="B108" s="26" t="s">
        <v>287</v>
      </c>
      <c r="D108" s="200" t="s">
        <v>292</v>
      </c>
      <c r="G108" s="26" t="s">
        <v>288</v>
      </c>
      <c r="I108" s="200" t="s">
        <v>293</v>
      </c>
    </row>
    <row r="109" spans="2:12">
      <c r="C109" s="26" t="s">
        <v>121</v>
      </c>
      <c r="D109" s="200">
        <v>332</v>
      </c>
      <c r="E109" t="s">
        <v>298</v>
      </c>
      <c r="H109" s="26" t="s">
        <v>134</v>
      </c>
      <c r="I109" s="200">
        <v>590</v>
      </c>
      <c r="J109" t="s">
        <v>16</v>
      </c>
    </row>
    <row r="110" spans="2:12">
      <c r="C110" t="s">
        <v>289</v>
      </c>
      <c r="D110" s="200">
        <v>332</v>
      </c>
      <c r="E110" t="s">
        <v>20</v>
      </c>
      <c r="H110" t="s">
        <v>291</v>
      </c>
      <c r="I110" s="200">
        <v>563</v>
      </c>
      <c r="J110" t="s">
        <v>17</v>
      </c>
    </row>
    <row r="111" spans="2:12">
      <c r="C111" t="s">
        <v>131</v>
      </c>
      <c r="D111" s="200">
        <v>310</v>
      </c>
      <c r="E111" t="s">
        <v>19</v>
      </c>
      <c r="H111" t="s">
        <v>190</v>
      </c>
      <c r="I111" s="200">
        <v>552</v>
      </c>
      <c r="J111" t="s">
        <v>13</v>
      </c>
    </row>
    <row r="112" spans="2:12">
      <c r="C112" t="s">
        <v>123</v>
      </c>
      <c r="D112" s="200">
        <v>308</v>
      </c>
      <c r="E112" t="s">
        <v>19</v>
      </c>
    </row>
    <row r="113" spans="2:13">
      <c r="C113" t="s">
        <v>122</v>
      </c>
      <c r="D113" s="200">
        <v>287</v>
      </c>
      <c r="E113" t="s">
        <v>11</v>
      </c>
    </row>
    <row r="114" spans="2:13">
      <c r="C114" t="s">
        <v>137</v>
      </c>
      <c r="D114" s="200">
        <v>247</v>
      </c>
      <c r="E114" t="s">
        <v>17</v>
      </c>
    </row>
    <row r="115" spans="2:13">
      <c r="C115" t="s">
        <v>183</v>
      </c>
      <c r="D115" s="200">
        <v>192</v>
      </c>
      <c r="E115" t="s">
        <v>13</v>
      </c>
    </row>
    <row r="116" spans="2:13">
      <c r="C116" t="s">
        <v>129</v>
      </c>
      <c r="D116" s="200">
        <v>80</v>
      </c>
      <c r="E116" t="s">
        <v>16</v>
      </c>
    </row>
    <row r="117" spans="2:13" ht="27" customHeight="1" thickBot="1"/>
    <row r="118" spans="2:13" ht="15.75" thickBot="1">
      <c r="B118" s="226" t="s">
        <v>295</v>
      </c>
      <c r="C118" s="227"/>
      <c r="D118" s="227"/>
      <c r="E118" s="227"/>
      <c r="F118" s="227"/>
      <c r="G118" s="227"/>
      <c r="H118" s="227"/>
      <c r="I118" s="227"/>
      <c r="J118" s="227"/>
      <c r="K118" s="228"/>
    </row>
    <row r="119" spans="2:13" ht="16.5" thickTop="1" thickBot="1">
      <c r="B119" s="229" t="s">
        <v>2</v>
      </c>
      <c r="C119" s="230"/>
      <c r="D119" s="1" t="s">
        <v>3</v>
      </c>
      <c r="E119" s="1"/>
      <c r="F119" s="1" t="s">
        <v>4</v>
      </c>
      <c r="G119" s="2"/>
      <c r="H119" s="3"/>
      <c r="I119" s="1" t="s">
        <v>5</v>
      </c>
      <c r="J119" s="1"/>
      <c r="K119" s="1" t="s">
        <v>6</v>
      </c>
    </row>
    <row r="120" spans="2:13" ht="16.5" thickTop="1" thickBot="1">
      <c r="B120" s="5">
        <v>0.75</v>
      </c>
      <c r="C120" s="6" t="s">
        <v>9</v>
      </c>
      <c r="D120" s="4" t="s">
        <v>7</v>
      </c>
      <c r="E120" s="188" t="s">
        <v>304</v>
      </c>
      <c r="F120" s="15" t="s">
        <v>16</v>
      </c>
      <c r="G120" s="10"/>
      <c r="H120" s="11" t="s">
        <v>12</v>
      </c>
      <c r="I120" s="9" t="s">
        <v>11</v>
      </c>
      <c r="J120" s="188" t="s">
        <v>305</v>
      </c>
      <c r="K120" s="20" t="s">
        <v>20</v>
      </c>
    </row>
    <row r="121" spans="2:13" ht="15.75" thickBot="1">
      <c r="B121" s="13">
        <v>0.78125</v>
      </c>
      <c r="C121" s="14" t="s">
        <v>15</v>
      </c>
      <c r="D121" s="19" t="s">
        <v>19</v>
      </c>
      <c r="E121" s="16" t="s">
        <v>306</v>
      </c>
      <c r="F121" s="12" t="s">
        <v>13</v>
      </c>
      <c r="G121" s="10"/>
      <c r="H121" s="18" t="s">
        <v>18</v>
      </c>
      <c r="I121" s="7" t="s">
        <v>10</v>
      </c>
      <c r="J121" s="16" t="s">
        <v>307</v>
      </c>
      <c r="K121" s="17" t="s">
        <v>17</v>
      </c>
      <c r="M121" s="192"/>
    </row>
    <row r="122" spans="2:13" ht="15.75" thickBot="1">
      <c r="B122" s="5">
        <v>0.8125</v>
      </c>
      <c r="C122" s="6" t="s">
        <v>22</v>
      </c>
      <c r="D122" s="9" t="s">
        <v>11</v>
      </c>
      <c r="E122" s="188" t="s">
        <v>308</v>
      </c>
      <c r="F122" s="4" t="s">
        <v>7</v>
      </c>
      <c r="G122" s="10"/>
      <c r="H122" s="11" t="s">
        <v>23</v>
      </c>
      <c r="I122" s="12" t="s">
        <v>13</v>
      </c>
      <c r="J122" s="188" t="s">
        <v>309</v>
      </c>
      <c r="K122" s="15" t="s">
        <v>16</v>
      </c>
      <c r="M122" s="192"/>
    </row>
    <row r="123" spans="2:13" ht="15.75" thickBot="1">
      <c r="B123" s="13">
        <v>0.83333333333333337</v>
      </c>
      <c r="C123" s="14" t="s">
        <v>25</v>
      </c>
      <c r="D123" s="20" t="s">
        <v>20</v>
      </c>
      <c r="E123" s="16" t="s">
        <v>310</v>
      </c>
      <c r="F123" s="7" t="s">
        <v>10</v>
      </c>
      <c r="G123" s="10"/>
      <c r="H123" s="18" t="s">
        <v>26</v>
      </c>
      <c r="I123" s="17" t="s">
        <v>17</v>
      </c>
      <c r="J123" s="16" t="s">
        <v>311</v>
      </c>
      <c r="K123" s="19" t="s">
        <v>19</v>
      </c>
    </row>
    <row r="124" spans="2:13" ht="15.75" thickBot="1">
      <c r="B124" s="5">
        <v>0.85416666666666663</v>
      </c>
      <c r="C124" s="6" t="s">
        <v>28</v>
      </c>
      <c r="D124" s="7" t="s">
        <v>10</v>
      </c>
      <c r="E124" s="168" t="s">
        <v>312</v>
      </c>
      <c r="F124" s="9" t="s">
        <v>11</v>
      </c>
      <c r="G124" s="10"/>
      <c r="H124" s="21" t="s">
        <v>29</v>
      </c>
      <c r="I124" s="4" t="s">
        <v>7</v>
      </c>
      <c r="J124" s="168" t="s">
        <v>313</v>
      </c>
      <c r="K124" s="12" t="s">
        <v>13</v>
      </c>
    </row>
    <row r="125" spans="2:13" ht="15.75" thickBot="1">
      <c r="B125" s="13">
        <v>0.875</v>
      </c>
      <c r="C125" s="14" t="s">
        <v>31</v>
      </c>
      <c r="D125" s="15" t="s">
        <v>16</v>
      </c>
      <c r="E125" s="172" t="s">
        <v>314</v>
      </c>
      <c r="F125" s="17" t="s">
        <v>17</v>
      </c>
      <c r="G125" s="10"/>
      <c r="H125" s="18" t="s">
        <v>32</v>
      </c>
      <c r="I125" s="19" t="s">
        <v>19</v>
      </c>
      <c r="J125" s="172" t="s">
        <v>315</v>
      </c>
      <c r="K125" s="20" t="s">
        <v>20</v>
      </c>
    </row>
    <row r="126" spans="2:13" ht="15.75" thickBot="1">
      <c r="B126" s="5">
        <v>0.89583333333333337</v>
      </c>
      <c r="C126" s="6" t="s">
        <v>34</v>
      </c>
      <c r="D126" s="17" t="s">
        <v>17</v>
      </c>
      <c r="E126" s="168" t="s">
        <v>316</v>
      </c>
      <c r="F126" s="12" t="s">
        <v>13</v>
      </c>
      <c r="G126" s="10"/>
      <c r="H126" s="21" t="s">
        <v>35</v>
      </c>
      <c r="I126" s="4" t="s">
        <v>7</v>
      </c>
      <c r="J126" s="168" t="s">
        <v>317</v>
      </c>
      <c r="K126" s="7" t="s">
        <v>10</v>
      </c>
    </row>
    <row r="127" spans="2:13" ht="27" customHeight="1"/>
    <row r="128" spans="2:13" ht="27" customHeight="1" thickBot="1"/>
    <row r="129" spans="2:12" ht="15.75" thickBot="1">
      <c r="B129" s="226" t="s">
        <v>296</v>
      </c>
      <c r="C129" s="227"/>
      <c r="D129" s="227"/>
      <c r="E129" s="227"/>
      <c r="F129" s="227"/>
      <c r="G129" s="227"/>
      <c r="H129" s="227"/>
      <c r="I129" s="227"/>
      <c r="J129" s="227"/>
      <c r="K129" s="228"/>
    </row>
    <row r="130" spans="2:12" ht="16.5" thickTop="1" thickBot="1">
      <c r="B130" s="229" t="s">
        <v>2</v>
      </c>
      <c r="C130" s="230"/>
      <c r="D130" s="1" t="s">
        <v>3</v>
      </c>
      <c r="E130" s="1"/>
      <c r="F130" s="1" t="s">
        <v>4</v>
      </c>
      <c r="G130" s="2"/>
      <c r="H130" s="3"/>
      <c r="I130" s="1" t="s">
        <v>5</v>
      </c>
      <c r="J130" s="1"/>
      <c r="K130" s="1" t="s">
        <v>6</v>
      </c>
    </row>
    <row r="131" spans="2:12" ht="16.5" thickTop="1" thickBot="1">
      <c r="B131" s="5">
        <v>0.75</v>
      </c>
      <c r="C131" s="22" t="s">
        <v>38</v>
      </c>
      <c r="D131" s="9" t="s">
        <v>11</v>
      </c>
      <c r="E131" s="168" t="s">
        <v>318</v>
      </c>
      <c r="F131" s="19" t="s">
        <v>19</v>
      </c>
      <c r="G131" s="10"/>
      <c r="H131" s="11" t="s">
        <v>39</v>
      </c>
      <c r="I131" s="20" t="s">
        <v>20</v>
      </c>
      <c r="J131" s="168" t="s">
        <v>319</v>
      </c>
      <c r="K131" s="15" t="s">
        <v>16</v>
      </c>
    </row>
    <row r="132" spans="2:12" ht="15.75" thickBot="1">
      <c r="B132" s="13">
        <v>0.78125</v>
      </c>
      <c r="C132" s="14" t="s">
        <v>40</v>
      </c>
      <c r="D132" s="19" t="s">
        <v>19</v>
      </c>
      <c r="E132" s="172" t="s">
        <v>320</v>
      </c>
      <c r="F132" s="7" t="s">
        <v>10</v>
      </c>
      <c r="G132" s="10"/>
      <c r="H132" s="18" t="s">
        <v>41</v>
      </c>
      <c r="I132" s="17" t="s">
        <v>17</v>
      </c>
      <c r="J132" s="172" t="s">
        <v>321</v>
      </c>
      <c r="K132" s="4" t="s">
        <v>7</v>
      </c>
    </row>
    <row r="133" spans="2:12" ht="15.75" thickBot="1">
      <c r="B133" s="5">
        <v>0.8125</v>
      </c>
      <c r="C133" s="22" t="s">
        <v>42</v>
      </c>
      <c r="D133" s="12" t="s">
        <v>13</v>
      </c>
      <c r="E133" s="168" t="s">
        <v>322</v>
      </c>
      <c r="F133" s="20" t="s">
        <v>20</v>
      </c>
      <c r="G133" s="10"/>
      <c r="H133" s="11" t="s">
        <v>43</v>
      </c>
      <c r="I133" s="15" t="s">
        <v>16</v>
      </c>
      <c r="J133" s="168" t="s">
        <v>323</v>
      </c>
      <c r="K133" s="9" t="s">
        <v>11</v>
      </c>
    </row>
    <row r="134" spans="2:12" ht="15.75" thickBot="1">
      <c r="B134" s="13">
        <v>0.83333333333333337</v>
      </c>
      <c r="C134" s="14" t="s">
        <v>44</v>
      </c>
      <c r="D134" s="4" t="s">
        <v>7</v>
      </c>
      <c r="E134" s="183" t="s">
        <v>324</v>
      </c>
      <c r="F134" s="19" t="s">
        <v>19</v>
      </c>
      <c r="G134" s="10"/>
      <c r="H134" s="18" t="s">
        <v>45</v>
      </c>
      <c r="I134" s="20" t="s">
        <v>20</v>
      </c>
      <c r="J134" s="183" t="s">
        <v>325</v>
      </c>
      <c r="K134" s="17" t="s">
        <v>17</v>
      </c>
    </row>
    <row r="135" spans="2:12" ht="15.75" thickBot="1">
      <c r="B135" s="5">
        <v>0.85416666666666663</v>
      </c>
      <c r="C135" s="22" t="s">
        <v>46</v>
      </c>
      <c r="D135" s="7" t="s">
        <v>10</v>
      </c>
      <c r="E135" s="187" t="s">
        <v>326</v>
      </c>
      <c r="F135" s="15" t="s">
        <v>16</v>
      </c>
      <c r="G135" s="10"/>
      <c r="H135" s="22" t="s">
        <v>47</v>
      </c>
      <c r="I135" s="9" t="s">
        <v>11</v>
      </c>
      <c r="J135" s="187" t="s">
        <v>327</v>
      </c>
      <c r="K135" s="12" t="s">
        <v>13</v>
      </c>
    </row>
    <row r="136" spans="2:12" ht="15.75" thickBot="1">
      <c r="B136" s="13">
        <v>0.875</v>
      </c>
      <c r="C136" s="14" t="s">
        <v>48</v>
      </c>
      <c r="D136" s="20" t="s">
        <v>20</v>
      </c>
      <c r="E136" s="183" t="s">
        <v>268</v>
      </c>
      <c r="F136" s="4" t="s">
        <v>7</v>
      </c>
      <c r="G136" s="10"/>
      <c r="H136" s="14" t="s">
        <v>49</v>
      </c>
      <c r="I136" s="15" t="s">
        <v>16</v>
      </c>
      <c r="J136" s="183" t="s">
        <v>328</v>
      </c>
      <c r="K136" s="19" t="s">
        <v>19</v>
      </c>
    </row>
    <row r="137" spans="2:12" ht="15.75" thickBot="1">
      <c r="B137" s="5">
        <v>0.89583333333333337</v>
      </c>
      <c r="C137" s="22" t="s">
        <v>50</v>
      </c>
      <c r="D137" s="17" t="s">
        <v>17</v>
      </c>
      <c r="E137" s="187" t="s">
        <v>329</v>
      </c>
      <c r="F137" s="9" t="s">
        <v>11</v>
      </c>
      <c r="G137" s="10"/>
      <c r="H137" s="22" t="s">
        <v>51</v>
      </c>
      <c r="I137" s="12" t="s">
        <v>13</v>
      </c>
      <c r="J137" s="187" t="s">
        <v>330</v>
      </c>
      <c r="K137" s="7" t="s">
        <v>10</v>
      </c>
      <c r="L137" s="40" t="s">
        <v>297</v>
      </c>
    </row>
    <row r="146" spans="2:11" ht="27" customHeight="1" thickBot="1"/>
    <row r="147" spans="2:11" ht="15.75" thickBot="1">
      <c r="B147" s="226" t="s">
        <v>301</v>
      </c>
      <c r="C147" s="227"/>
      <c r="D147" s="227"/>
      <c r="E147" s="227"/>
      <c r="F147" s="227"/>
      <c r="G147" s="227"/>
      <c r="H147" s="227"/>
      <c r="I147" s="227"/>
      <c r="J147" s="227"/>
      <c r="K147" s="228"/>
    </row>
    <row r="148" spans="2:11" ht="16.5" thickTop="1" thickBot="1">
      <c r="B148" s="229" t="s">
        <v>2</v>
      </c>
      <c r="C148" s="230"/>
      <c r="D148" s="1" t="s">
        <v>3</v>
      </c>
      <c r="E148" s="1"/>
      <c r="F148" s="1" t="s">
        <v>4</v>
      </c>
      <c r="G148" s="2"/>
      <c r="H148" s="3"/>
      <c r="I148" s="1" t="s">
        <v>5</v>
      </c>
      <c r="J148" s="1"/>
      <c r="K148" s="1" t="s">
        <v>6</v>
      </c>
    </row>
    <row r="149" spans="2:11" ht="16.5" thickTop="1" thickBot="1">
      <c r="B149" s="5">
        <v>0.75</v>
      </c>
      <c r="C149" s="6" t="s">
        <v>9</v>
      </c>
      <c r="D149" s="9" t="s">
        <v>11</v>
      </c>
      <c r="E149" s="188" t="s">
        <v>336</v>
      </c>
      <c r="F149" s="17" t="s">
        <v>17</v>
      </c>
      <c r="G149" s="10"/>
      <c r="H149" s="11" t="s">
        <v>12</v>
      </c>
      <c r="I149" s="7" t="s">
        <v>10</v>
      </c>
      <c r="J149" s="188" t="s">
        <v>337</v>
      </c>
      <c r="K149" s="12" t="s">
        <v>13</v>
      </c>
    </row>
    <row r="150" spans="2:11" ht="15.75" thickBot="1">
      <c r="B150" s="13">
        <v>0.78125</v>
      </c>
      <c r="C150" s="14" t="s">
        <v>15</v>
      </c>
      <c r="D150" s="15" t="s">
        <v>16</v>
      </c>
      <c r="E150" s="16" t="s">
        <v>338</v>
      </c>
      <c r="F150" s="4" t="s">
        <v>7</v>
      </c>
      <c r="G150" s="10"/>
      <c r="H150" s="18" t="s">
        <v>18</v>
      </c>
      <c r="I150" s="20" t="s">
        <v>20</v>
      </c>
      <c r="J150" s="16" t="s">
        <v>339</v>
      </c>
      <c r="K150" s="9" t="s">
        <v>11</v>
      </c>
    </row>
    <row r="151" spans="2:11" ht="15.75" thickBot="1">
      <c r="B151" s="5">
        <v>0.8125</v>
      </c>
      <c r="C151" s="6" t="s">
        <v>22</v>
      </c>
      <c r="D151" s="12" t="s">
        <v>13</v>
      </c>
      <c r="E151" s="188" t="s">
        <v>340</v>
      </c>
      <c r="F151" s="19" t="s">
        <v>19</v>
      </c>
      <c r="G151" s="10"/>
      <c r="H151" s="11" t="s">
        <v>23</v>
      </c>
      <c r="I151" s="17" t="s">
        <v>17</v>
      </c>
      <c r="J151" s="188" t="s">
        <v>341</v>
      </c>
      <c r="K151" s="7" t="s">
        <v>10</v>
      </c>
    </row>
    <row r="152" spans="2:11" ht="15.75" thickBot="1">
      <c r="B152" s="13">
        <v>0.83333333333333337</v>
      </c>
      <c r="C152" s="14" t="s">
        <v>25</v>
      </c>
      <c r="D152" s="4" t="s">
        <v>7</v>
      </c>
      <c r="E152" s="16" t="s">
        <v>342</v>
      </c>
      <c r="F152" s="9" t="s">
        <v>11</v>
      </c>
      <c r="G152" s="10"/>
      <c r="H152" s="18" t="s">
        <v>26</v>
      </c>
      <c r="I152" s="15" t="s">
        <v>16</v>
      </c>
      <c r="J152" s="16" t="s">
        <v>343</v>
      </c>
      <c r="K152" s="12" t="s">
        <v>13</v>
      </c>
    </row>
    <row r="153" spans="2:11" ht="15.75" thickBot="1">
      <c r="B153" s="5">
        <v>0.85416666666666663</v>
      </c>
      <c r="C153" s="6" t="s">
        <v>28</v>
      </c>
      <c r="D153" s="7" t="s">
        <v>10</v>
      </c>
      <c r="E153" s="168" t="s">
        <v>344</v>
      </c>
      <c r="F153" s="20" t="s">
        <v>20</v>
      </c>
      <c r="G153" s="10"/>
      <c r="H153" s="21" t="s">
        <v>29</v>
      </c>
      <c r="I153" s="19" t="s">
        <v>19</v>
      </c>
      <c r="J153" s="168" t="s">
        <v>345</v>
      </c>
      <c r="K153" s="17" t="s">
        <v>17</v>
      </c>
    </row>
    <row r="154" spans="2:11" ht="15.75" thickBot="1">
      <c r="B154" s="13">
        <v>0.875</v>
      </c>
      <c r="C154" s="14" t="s">
        <v>31</v>
      </c>
      <c r="D154" s="9" t="s">
        <v>11</v>
      </c>
      <c r="E154" s="172" t="s">
        <v>346</v>
      </c>
      <c r="F154" s="7" t="s">
        <v>10</v>
      </c>
      <c r="G154" s="10"/>
      <c r="H154" s="18" t="s">
        <v>32</v>
      </c>
      <c r="I154" s="12" t="s">
        <v>13</v>
      </c>
      <c r="J154" s="172" t="s">
        <v>347</v>
      </c>
      <c r="K154" s="4" t="s">
        <v>7</v>
      </c>
    </row>
    <row r="155" spans="2:11" ht="15.75" thickBot="1">
      <c r="B155" s="5">
        <v>0.89583333333333337</v>
      </c>
      <c r="C155" s="6" t="s">
        <v>34</v>
      </c>
      <c r="D155" s="17" t="s">
        <v>17</v>
      </c>
      <c r="E155" s="168" t="s">
        <v>348</v>
      </c>
      <c r="F155" s="15" t="s">
        <v>16</v>
      </c>
      <c r="G155" s="10"/>
      <c r="H155" s="21" t="s">
        <v>35</v>
      </c>
      <c r="I155" s="20" t="s">
        <v>20</v>
      </c>
      <c r="J155" s="168" t="s">
        <v>349</v>
      </c>
      <c r="K155" s="19" t="s">
        <v>19</v>
      </c>
    </row>
    <row r="156" spans="2:11" ht="27" customHeight="1"/>
    <row r="157" spans="2:11" ht="27" customHeight="1" thickBot="1"/>
    <row r="158" spans="2:11" ht="15.75" thickBot="1">
      <c r="B158" s="226" t="s">
        <v>302</v>
      </c>
      <c r="C158" s="227"/>
      <c r="D158" s="227"/>
      <c r="E158" s="227"/>
      <c r="F158" s="227"/>
      <c r="G158" s="227"/>
      <c r="H158" s="227"/>
      <c r="I158" s="227"/>
      <c r="J158" s="227"/>
      <c r="K158" s="228"/>
    </row>
    <row r="159" spans="2:11" ht="16.5" thickTop="1" thickBot="1">
      <c r="B159" s="229" t="s">
        <v>2</v>
      </c>
      <c r="C159" s="230"/>
      <c r="D159" s="1" t="s">
        <v>3</v>
      </c>
      <c r="E159" s="1"/>
      <c r="F159" s="1" t="s">
        <v>4</v>
      </c>
      <c r="G159" s="2"/>
      <c r="H159" s="3"/>
      <c r="I159" s="1" t="s">
        <v>5</v>
      </c>
      <c r="J159" s="1"/>
      <c r="K159" s="1" t="s">
        <v>6</v>
      </c>
    </row>
    <row r="160" spans="2:11" ht="16.5" thickTop="1" thickBot="1">
      <c r="B160" s="5">
        <v>0.75</v>
      </c>
      <c r="C160" s="22" t="s">
        <v>38</v>
      </c>
      <c r="D160" s="12" t="s">
        <v>13</v>
      </c>
      <c r="E160" s="168" t="s">
        <v>350</v>
      </c>
      <c r="F160" s="17" t="s">
        <v>17</v>
      </c>
      <c r="G160" s="10"/>
      <c r="H160" s="11" t="s">
        <v>39</v>
      </c>
      <c r="I160" s="7" t="s">
        <v>10</v>
      </c>
      <c r="J160" s="168" t="s">
        <v>351</v>
      </c>
      <c r="K160" s="4" t="s">
        <v>7</v>
      </c>
    </row>
    <row r="161" spans="2:12" ht="15.75" thickBot="1">
      <c r="B161" s="13">
        <v>0.78125</v>
      </c>
      <c r="C161" s="14" t="s">
        <v>40</v>
      </c>
      <c r="D161" s="19" t="s">
        <v>19</v>
      </c>
      <c r="E161" s="172" t="s">
        <v>352</v>
      </c>
      <c r="F161" s="9" t="s">
        <v>11</v>
      </c>
      <c r="G161" s="10"/>
      <c r="H161" s="18" t="s">
        <v>41</v>
      </c>
      <c r="I161" s="15" t="s">
        <v>16</v>
      </c>
      <c r="J161" s="172" t="s">
        <v>353</v>
      </c>
      <c r="K161" s="20" t="s">
        <v>20</v>
      </c>
    </row>
    <row r="162" spans="2:12" ht="15.75" thickBot="1">
      <c r="B162" s="5">
        <v>0.8125</v>
      </c>
      <c r="C162" s="22" t="s">
        <v>42</v>
      </c>
      <c r="D162" s="7" t="s">
        <v>10</v>
      </c>
      <c r="E162" s="168" t="s">
        <v>354</v>
      </c>
      <c r="F162" s="19" t="s">
        <v>19</v>
      </c>
      <c r="G162" s="10"/>
      <c r="H162" s="11" t="s">
        <v>43</v>
      </c>
      <c r="I162" s="4" t="s">
        <v>7</v>
      </c>
      <c r="J162" s="168" t="s">
        <v>355</v>
      </c>
      <c r="K162" s="17" t="s">
        <v>17</v>
      </c>
    </row>
    <row r="163" spans="2:12" ht="15.75" thickBot="1">
      <c r="B163" s="13">
        <v>0.83333333333333337</v>
      </c>
      <c r="C163" s="14" t="s">
        <v>44</v>
      </c>
      <c r="D163" s="20" t="s">
        <v>20</v>
      </c>
      <c r="E163" s="183" t="s">
        <v>356</v>
      </c>
      <c r="F163" s="12" t="s">
        <v>13</v>
      </c>
      <c r="G163" s="10"/>
      <c r="H163" s="18" t="s">
        <v>45</v>
      </c>
      <c r="I163" s="9" t="s">
        <v>11</v>
      </c>
      <c r="J163" s="183" t="s">
        <v>357</v>
      </c>
      <c r="K163" s="15" t="s">
        <v>16</v>
      </c>
    </row>
    <row r="164" spans="2:12" ht="15.75" thickBot="1">
      <c r="B164" s="5">
        <v>0.85416666666666663</v>
      </c>
      <c r="C164" s="22" t="s">
        <v>46</v>
      </c>
      <c r="D164" s="19" t="s">
        <v>19</v>
      </c>
      <c r="E164" s="187" t="s">
        <v>358</v>
      </c>
      <c r="F164" s="4" t="s">
        <v>7</v>
      </c>
      <c r="G164" s="10"/>
      <c r="H164" s="22" t="s">
        <v>47</v>
      </c>
      <c r="I164" s="17" t="s">
        <v>17</v>
      </c>
      <c r="J164" s="187" t="s">
        <v>359</v>
      </c>
      <c r="K164" s="20" t="s">
        <v>20</v>
      </c>
    </row>
    <row r="165" spans="2:12" ht="15.75" thickBot="1">
      <c r="B165" s="13">
        <v>0.875</v>
      </c>
      <c r="C165" s="14" t="s">
        <v>48</v>
      </c>
      <c r="D165" s="15" t="s">
        <v>16</v>
      </c>
      <c r="E165" s="183" t="s">
        <v>360</v>
      </c>
      <c r="F165" s="7" t="s">
        <v>10</v>
      </c>
      <c r="G165" s="10"/>
      <c r="H165" s="14" t="s">
        <v>49</v>
      </c>
      <c r="I165" s="12" t="s">
        <v>13</v>
      </c>
      <c r="J165" s="183" t="s">
        <v>361</v>
      </c>
      <c r="K165" s="9" t="s">
        <v>11</v>
      </c>
    </row>
    <row r="166" spans="2:12" ht="15.75" thickBot="1">
      <c r="B166" s="5">
        <v>0.89583333333333337</v>
      </c>
      <c r="C166" s="22" t="s">
        <v>50</v>
      </c>
      <c r="D166" s="4" t="s">
        <v>7</v>
      </c>
      <c r="E166" s="187" t="s">
        <v>362</v>
      </c>
      <c r="F166" s="20" t="s">
        <v>20</v>
      </c>
      <c r="G166" s="10"/>
      <c r="H166" s="22" t="s">
        <v>51</v>
      </c>
      <c r="I166" s="19" t="s">
        <v>19</v>
      </c>
      <c r="J166" s="187" t="s">
        <v>363</v>
      </c>
      <c r="K166" s="15" t="s">
        <v>16</v>
      </c>
      <c r="L166" s="40" t="s">
        <v>303</v>
      </c>
    </row>
    <row r="175" spans="2:12" ht="27" customHeight="1" thickBot="1"/>
    <row r="176" spans="2:12" ht="15.75" thickBot="1">
      <c r="B176" s="226" t="s">
        <v>333</v>
      </c>
      <c r="C176" s="227"/>
      <c r="D176" s="227"/>
      <c r="E176" s="227"/>
      <c r="F176" s="227"/>
      <c r="G176" s="227"/>
      <c r="H176" s="227"/>
      <c r="I176" s="227"/>
      <c r="J176" s="227"/>
      <c r="K176" s="228"/>
    </row>
    <row r="177" spans="2:11" ht="16.5" thickTop="1" thickBot="1">
      <c r="B177" s="229" t="s">
        <v>2</v>
      </c>
      <c r="C177" s="230"/>
      <c r="D177" s="1" t="s">
        <v>3</v>
      </c>
      <c r="E177" s="1"/>
      <c r="F177" s="1" t="s">
        <v>4</v>
      </c>
      <c r="G177" s="2"/>
      <c r="H177" s="3"/>
      <c r="I177" s="1" t="s">
        <v>5</v>
      </c>
      <c r="J177" s="1"/>
      <c r="K177" s="1" t="s">
        <v>6</v>
      </c>
    </row>
    <row r="178" spans="2:11" ht="16.5" thickTop="1" thickBot="1">
      <c r="B178" s="5">
        <v>0.75</v>
      </c>
      <c r="C178" s="6" t="s">
        <v>9</v>
      </c>
      <c r="D178" s="19" t="s">
        <v>19</v>
      </c>
      <c r="E178" s="258" t="s">
        <v>368</v>
      </c>
      <c r="F178" s="15" t="s">
        <v>16</v>
      </c>
      <c r="G178" s="10"/>
      <c r="H178" s="11" t="s">
        <v>12</v>
      </c>
      <c r="I178" s="4" t="s">
        <v>7</v>
      </c>
      <c r="J178" s="258" t="s">
        <v>369</v>
      </c>
      <c r="K178" s="20" t="s">
        <v>20</v>
      </c>
    </row>
    <row r="179" spans="2:11" ht="15.75" thickBot="1">
      <c r="B179" s="13">
        <v>0.78125</v>
      </c>
      <c r="C179" s="14" t="s">
        <v>15</v>
      </c>
      <c r="D179" s="7" t="s">
        <v>10</v>
      </c>
      <c r="E179" s="255" t="s">
        <v>370</v>
      </c>
      <c r="F179" s="12" t="s">
        <v>13</v>
      </c>
      <c r="G179" s="10"/>
      <c r="H179" s="18" t="s">
        <v>18</v>
      </c>
      <c r="I179" s="9" t="s">
        <v>11</v>
      </c>
      <c r="J179" s="255" t="s">
        <v>371</v>
      </c>
      <c r="K179" s="17" t="s">
        <v>17</v>
      </c>
    </row>
    <row r="180" spans="2:11" ht="15.75" thickBot="1">
      <c r="B180" s="5">
        <v>0.8125</v>
      </c>
      <c r="C180" s="6" t="s">
        <v>22</v>
      </c>
      <c r="D180" s="20" t="s">
        <v>20</v>
      </c>
      <c r="E180" s="259" t="s">
        <v>372</v>
      </c>
      <c r="F180" s="9" t="s">
        <v>11</v>
      </c>
      <c r="G180" s="10"/>
      <c r="H180" s="11" t="s">
        <v>23</v>
      </c>
      <c r="I180" s="15" t="s">
        <v>16</v>
      </c>
      <c r="J180" s="259" t="s">
        <v>373</v>
      </c>
      <c r="K180" s="4" t="s">
        <v>7</v>
      </c>
    </row>
    <row r="181" spans="2:11" ht="15.75" thickBot="1">
      <c r="B181" s="13">
        <v>0.83333333333333337</v>
      </c>
      <c r="C181" s="14" t="s">
        <v>25</v>
      </c>
      <c r="D181" s="17" t="s">
        <v>17</v>
      </c>
      <c r="E181" s="255" t="s">
        <v>374</v>
      </c>
      <c r="F181" s="7" t="s">
        <v>10</v>
      </c>
      <c r="G181" s="10"/>
      <c r="H181" s="18" t="s">
        <v>26</v>
      </c>
      <c r="I181" s="12" t="s">
        <v>13</v>
      </c>
      <c r="J181" s="255" t="s">
        <v>375</v>
      </c>
      <c r="K181" s="19" t="s">
        <v>19</v>
      </c>
    </row>
    <row r="182" spans="2:11" ht="15.75" thickBot="1">
      <c r="B182" s="5">
        <v>0.85416666666666663</v>
      </c>
      <c r="C182" s="6" t="s">
        <v>28</v>
      </c>
      <c r="D182" s="15" t="s">
        <v>16</v>
      </c>
      <c r="E182" s="257" t="s">
        <v>376</v>
      </c>
      <c r="F182" s="12" t="s">
        <v>13</v>
      </c>
      <c r="G182" s="10"/>
      <c r="H182" s="21" t="s">
        <v>29</v>
      </c>
      <c r="I182" s="4" t="s">
        <v>7</v>
      </c>
      <c r="J182" s="257" t="s">
        <v>377</v>
      </c>
      <c r="K182" s="9" t="s">
        <v>11</v>
      </c>
    </row>
    <row r="183" spans="2:11" ht="15.75" thickBot="1">
      <c r="B183" s="13">
        <v>0.875</v>
      </c>
      <c r="C183" s="14" t="s">
        <v>31</v>
      </c>
      <c r="D183" s="19" t="s">
        <v>19</v>
      </c>
      <c r="E183" s="256" t="s">
        <v>378</v>
      </c>
      <c r="F183" s="17" t="s">
        <v>17</v>
      </c>
      <c r="G183" s="10"/>
      <c r="H183" s="18" t="s">
        <v>32</v>
      </c>
      <c r="I183" s="7" t="s">
        <v>10</v>
      </c>
      <c r="J183" s="256" t="s">
        <v>379</v>
      </c>
      <c r="K183" s="20" t="s">
        <v>20</v>
      </c>
    </row>
    <row r="184" spans="2:11" ht="15.75" thickBot="1">
      <c r="B184" s="5">
        <v>0.89583333333333337</v>
      </c>
      <c r="C184" s="6" t="s">
        <v>34</v>
      </c>
      <c r="D184" s="12" t="s">
        <v>13</v>
      </c>
      <c r="E184" s="257" t="s">
        <v>380</v>
      </c>
      <c r="F184" s="4" t="s">
        <v>7</v>
      </c>
      <c r="G184" s="10"/>
      <c r="H184" s="21" t="s">
        <v>35</v>
      </c>
      <c r="I184" s="9" t="s">
        <v>11</v>
      </c>
      <c r="J184" s="257" t="s">
        <v>381</v>
      </c>
      <c r="K184" s="7" t="s">
        <v>10</v>
      </c>
    </row>
    <row r="185" spans="2:11" ht="26.25" customHeight="1"/>
    <row r="186" spans="2:11" ht="26.25" customHeight="1" thickBot="1"/>
    <row r="187" spans="2:11" ht="15.75" thickBot="1">
      <c r="B187" s="226" t="s">
        <v>334</v>
      </c>
      <c r="C187" s="227"/>
      <c r="D187" s="227"/>
      <c r="E187" s="227"/>
      <c r="F187" s="227"/>
      <c r="G187" s="227"/>
      <c r="H187" s="227"/>
      <c r="I187" s="227"/>
      <c r="J187" s="227"/>
      <c r="K187" s="228"/>
    </row>
    <row r="188" spans="2:11" ht="16.5" thickTop="1" thickBot="1">
      <c r="B188" s="229" t="s">
        <v>2</v>
      </c>
      <c r="C188" s="230"/>
      <c r="D188" s="1" t="s">
        <v>3</v>
      </c>
      <c r="E188" s="1"/>
      <c r="F188" s="1" t="s">
        <v>4</v>
      </c>
      <c r="G188" s="2"/>
      <c r="H188" s="3"/>
      <c r="I188" s="1" t="s">
        <v>5</v>
      </c>
      <c r="J188" s="1"/>
      <c r="K188" s="1" t="s">
        <v>6</v>
      </c>
    </row>
    <row r="189" spans="2:11" ht="16.5" thickTop="1" thickBot="1">
      <c r="B189" s="5">
        <v>0.75</v>
      </c>
      <c r="C189" s="22" t="s">
        <v>38</v>
      </c>
      <c r="D189" s="20" t="s">
        <v>20</v>
      </c>
      <c r="E189" s="168" t="s">
        <v>382</v>
      </c>
      <c r="F189" s="19" t="s">
        <v>19</v>
      </c>
      <c r="G189" s="10"/>
      <c r="H189" s="11" t="s">
        <v>39</v>
      </c>
      <c r="I189" s="17" t="s">
        <v>17</v>
      </c>
      <c r="J189" s="168" t="s">
        <v>383</v>
      </c>
      <c r="K189" s="15" t="s">
        <v>16</v>
      </c>
    </row>
    <row r="190" spans="2:11" ht="15.75" thickBot="1">
      <c r="B190" s="13">
        <v>0.78125</v>
      </c>
      <c r="C190" s="14" t="s">
        <v>40</v>
      </c>
      <c r="D190" s="7" t="s">
        <v>10</v>
      </c>
      <c r="E190" s="172" t="s">
        <v>384</v>
      </c>
      <c r="F190" s="4" t="s">
        <v>7</v>
      </c>
      <c r="G190" s="10"/>
      <c r="H190" s="18" t="s">
        <v>41</v>
      </c>
      <c r="I190" s="12" t="s">
        <v>13</v>
      </c>
      <c r="J190" s="172" t="s">
        <v>385</v>
      </c>
      <c r="K190" s="17" t="s">
        <v>17</v>
      </c>
    </row>
    <row r="191" spans="2:11" ht="15.75" thickBot="1">
      <c r="B191" s="5">
        <v>0.8125</v>
      </c>
      <c r="C191" s="22" t="s">
        <v>42</v>
      </c>
      <c r="D191" s="15" t="s">
        <v>16</v>
      </c>
      <c r="E191" s="168" t="s">
        <v>386</v>
      </c>
      <c r="F191" s="20" t="s">
        <v>20</v>
      </c>
      <c r="G191" s="10"/>
      <c r="H191" s="11" t="s">
        <v>43</v>
      </c>
      <c r="I191" s="19" t="s">
        <v>19</v>
      </c>
      <c r="J191" s="168" t="s">
        <v>387</v>
      </c>
      <c r="K191" s="9" t="s">
        <v>11</v>
      </c>
    </row>
    <row r="192" spans="2:11" ht="15.75" thickBot="1">
      <c r="B192" s="13">
        <v>0.83333333333333337</v>
      </c>
      <c r="C192" s="14" t="s">
        <v>44</v>
      </c>
      <c r="D192" s="4" t="s">
        <v>7</v>
      </c>
      <c r="E192" s="183" t="s">
        <v>388</v>
      </c>
      <c r="F192" s="17" t="s">
        <v>17</v>
      </c>
      <c r="G192" s="10"/>
      <c r="H192" s="18" t="s">
        <v>45</v>
      </c>
      <c r="I192" s="7" t="s">
        <v>10</v>
      </c>
      <c r="J192" s="183" t="s">
        <v>389</v>
      </c>
      <c r="K192" s="19" t="s">
        <v>19</v>
      </c>
    </row>
    <row r="193" spans="2:12" ht="15.75" thickBot="1">
      <c r="B193" s="5">
        <v>0.85416666666666663</v>
      </c>
      <c r="C193" s="22" t="s">
        <v>46</v>
      </c>
      <c r="D193" s="9" t="s">
        <v>11</v>
      </c>
      <c r="E193" s="187" t="s">
        <v>390</v>
      </c>
      <c r="F193" s="15" t="s">
        <v>16</v>
      </c>
      <c r="G193" s="10"/>
      <c r="H193" s="22" t="s">
        <v>47</v>
      </c>
      <c r="I193" s="20" t="s">
        <v>20</v>
      </c>
      <c r="J193" s="187" t="s">
        <v>391</v>
      </c>
      <c r="K193" s="12" t="s">
        <v>13</v>
      </c>
    </row>
    <row r="194" spans="2:12" ht="15.75" thickBot="1">
      <c r="B194" s="13">
        <v>0.875</v>
      </c>
      <c r="C194" s="14" t="s">
        <v>48</v>
      </c>
      <c r="D194" s="17" t="s">
        <v>17</v>
      </c>
      <c r="E194" s="183" t="s">
        <v>392</v>
      </c>
      <c r="F194" s="20" t="s">
        <v>20</v>
      </c>
      <c r="G194" s="10"/>
      <c r="H194" s="14" t="s">
        <v>49</v>
      </c>
      <c r="I194" s="19" t="s">
        <v>19</v>
      </c>
      <c r="J194" s="183" t="s">
        <v>393</v>
      </c>
      <c r="K194" s="4" t="s">
        <v>7</v>
      </c>
    </row>
    <row r="195" spans="2:12" ht="15.75" thickBot="1">
      <c r="B195" s="5">
        <v>0.89583333333333337</v>
      </c>
      <c r="C195" s="22" t="s">
        <v>50</v>
      </c>
      <c r="D195" s="12" t="s">
        <v>13</v>
      </c>
      <c r="E195" s="187" t="s">
        <v>394</v>
      </c>
      <c r="F195" s="9" t="s">
        <v>11</v>
      </c>
      <c r="G195" s="10"/>
      <c r="H195" s="22" t="s">
        <v>51</v>
      </c>
      <c r="I195" s="15" t="s">
        <v>16</v>
      </c>
      <c r="J195" s="187" t="s">
        <v>395</v>
      </c>
      <c r="K195" s="7" t="s">
        <v>10</v>
      </c>
      <c r="L195" s="40" t="s">
        <v>335</v>
      </c>
    </row>
    <row r="204" spans="2:12" ht="27" customHeight="1" thickBot="1"/>
    <row r="205" spans="2:12" ht="15.75" thickBot="1">
      <c r="B205" s="226" t="s">
        <v>366</v>
      </c>
      <c r="C205" s="227"/>
      <c r="D205" s="227"/>
      <c r="E205" s="227"/>
      <c r="F205" s="227"/>
      <c r="G205" s="227"/>
      <c r="H205" s="227"/>
      <c r="I205" s="227"/>
      <c r="J205" s="227"/>
      <c r="K205" s="228"/>
    </row>
    <row r="206" spans="2:12" ht="16.5" thickTop="1" thickBot="1">
      <c r="B206" s="229" t="s">
        <v>2</v>
      </c>
      <c r="C206" s="230"/>
      <c r="D206" s="1" t="s">
        <v>3</v>
      </c>
      <c r="E206" s="1"/>
      <c r="F206" s="1" t="s">
        <v>4</v>
      </c>
      <c r="G206" s="2"/>
      <c r="H206" s="3"/>
      <c r="I206" s="1" t="s">
        <v>5</v>
      </c>
      <c r="J206" s="1"/>
      <c r="K206" s="1" t="s">
        <v>6</v>
      </c>
    </row>
    <row r="207" spans="2:12" ht="16.5" thickTop="1" thickBot="1">
      <c r="B207" s="5">
        <v>0.75</v>
      </c>
      <c r="C207" s="6" t="s">
        <v>9</v>
      </c>
      <c r="D207" s="9" t="s">
        <v>11</v>
      </c>
      <c r="E207" s="187"/>
      <c r="F207" s="12" t="s">
        <v>13</v>
      </c>
      <c r="G207" s="10"/>
      <c r="H207" s="11" t="s">
        <v>12</v>
      </c>
      <c r="I207" s="7" t="s">
        <v>10</v>
      </c>
      <c r="J207" s="187"/>
      <c r="K207" s="15" t="s">
        <v>16</v>
      </c>
    </row>
    <row r="208" spans="2:12" ht="15.75" thickBot="1">
      <c r="B208" s="13">
        <v>0.78125</v>
      </c>
      <c r="C208" s="14" t="s">
        <v>15</v>
      </c>
      <c r="D208" s="15" t="s">
        <v>16</v>
      </c>
      <c r="E208" s="16"/>
      <c r="F208" s="19" t="s">
        <v>19</v>
      </c>
      <c r="G208" s="10"/>
      <c r="H208" s="18" t="s">
        <v>18</v>
      </c>
      <c r="I208" s="20" t="s">
        <v>20</v>
      </c>
      <c r="J208" s="16"/>
      <c r="K208" s="4" t="s">
        <v>7</v>
      </c>
    </row>
    <row r="209" spans="2:12" ht="15.75" thickBot="1">
      <c r="B209" s="5">
        <v>0.8125</v>
      </c>
      <c r="C209" s="6" t="s">
        <v>22</v>
      </c>
      <c r="D209" s="12" t="s">
        <v>13</v>
      </c>
      <c r="E209" s="188"/>
      <c r="F209" s="7" t="s">
        <v>10</v>
      </c>
      <c r="G209" s="10"/>
      <c r="H209" s="11" t="s">
        <v>23</v>
      </c>
      <c r="I209" s="17" t="s">
        <v>17</v>
      </c>
      <c r="J209" s="188"/>
      <c r="K209" s="9" t="s">
        <v>11</v>
      </c>
    </row>
    <row r="210" spans="2:12" ht="15.75" thickBot="1">
      <c r="B210" s="13">
        <v>0.83333333333333337</v>
      </c>
      <c r="C210" s="14" t="s">
        <v>25</v>
      </c>
      <c r="D210" s="9" t="s">
        <v>11</v>
      </c>
      <c r="E210" s="16"/>
      <c r="F210" s="20" t="s">
        <v>20</v>
      </c>
      <c r="G210" s="10"/>
      <c r="H210" s="18" t="s">
        <v>26</v>
      </c>
      <c r="I210" s="4" t="s">
        <v>7</v>
      </c>
      <c r="J210" s="16"/>
      <c r="K210" s="15" t="s">
        <v>16</v>
      </c>
    </row>
    <row r="211" spans="2:12" ht="15.75" thickBot="1">
      <c r="B211" s="5">
        <v>0.85416666666666663</v>
      </c>
      <c r="C211" s="6" t="s">
        <v>28</v>
      </c>
      <c r="D211" s="7" t="s">
        <v>10</v>
      </c>
      <c r="E211" s="168"/>
      <c r="F211" s="17" t="s">
        <v>17</v>
      </c>
      <c r="G211" s="10"/>
      <c r="H211" s="21" t="s">
        <v>29</v>
      </c>
      <c r="I211" s="19" t="s">
        <v>19</v>
      </c>
      <c r="J211" s="168"/>
      <c r="K211" s="12" t="s">
        <v>13</v>
      </c>
    </row>
    <row r="212" spans="2:12" ht="15.75" thickBot="1">
      <c r="B212" s="13">
        <v>0.875</v>
      </c>
      <c r="C212" s="14" t="s">
        <v>31</v>
      </c>
      <c r="D212" s="12" t="s">
        <v>13</v>
      </c>
      <c r="E212" s="172"/>
      <c r="F212" s="15" t="s">
        <v>16</v>
      </c>
      <c r="G212" s="10"/>
      <c r="H212" s="18" t="s">
        <v>32</v>
      </c>
      <c r="I212" s="9" t="s">
        <v>11</v>
      </c>
      <c r="J212" s="172"/>
      <c r="K212" s="4" t="s">
        <v>7</v>
      </c>
    </row>
    <row r="213" spans="2:12" ht="15.75" thickBot="1">
      <c r="B213" s="5">
        <v>0.89583333333333337</v>
      </c>
      <c r="C213" s="6" t="s">
        <v>34</v>
      </c>
      <c r="D213" s="17" t="s">
        <v>17</v>
      </c>
      <c r="E213" s="168"/>
      <c r="F213" s="19" t="s">
        <v>19</v>
      </c>
      <c r="G213" s="10"/>
      <c r="H213" s="21" t="s">
        <v>35</v>
      </c>
      <c r="I213" s="20" t="s">
        <v>20</v>
      </c>
      <c r="J213" s="168"/>
      <c r="K213" s="7" t="s">
        <v>10</v>
      </c>
    </row>
    <row r="214" spans="2:12" ht="26.25" customHeight="1"/>
    <row r="215" spans="2:12" ht="26.25" customHeight="1" thickBot="1"/>
    <row r="216" spans="2:12" ht="15.75" thickBot="1">
      <c r="B216" s="226" t="s">
        <v>367</v>
      </c>
      <c r="C216" s="227"/>
      <c r="D216" s="227"/>
      <c r="E216" s="227"/>
      <c r="F216" s="227"/>
      <c r="G216" s="227"/>
      <c r="H216" s="227"/>
      <c r="I216" s="227"/>
      <c r="J216" s="227"/>
      <c r="K216" s="228"/>
    </row>
    <row r="217" spans="2:12" ht="16.5" thickTop="1" thickBot="1">
      <c r="B217" s="229" t="s">
        <v>2</v>
      </c>
      <c r="C217" s="230"/>
      <c r="D217" s="1" t="s">
        <v>3</v>
      </c>
      <c r="E217" s="1"/>
      <c r="F217" s="1" t="s">
        <v>4</v>
      </c>
      <c r="G217" s="2"/>
      <c r="H217" s="3"/>
      <c r="I217" s="1" t="s">
        <v>5</v>
      </c>
      <c r="J217" s="1"/>
      <c r="K217" s="1" t="s">
        <v>6</v>
      </c>
    </row>
    <row r="218" spans="2:12" ht="16.5" thickTop="1" thickBot="1">
      <c r="B218" s="5">
        <v>0.75</v>
      </c>
      <c r="C218" s="22" t="s">
        <v>38</v>
      </c>
      <c r="D218" s="4" t="s">
        <v>7</v>
      </c>
      <c r="E218" s="168"/>
      <c r="F218" s="12" t="s">
        <v>13</v>
      </c>
      <c r="G218" s="10"/>
      <c r="H218" s="11" t="s">
        <v>39</v>
      </c>
      <c r="I218" s="7" t="s">
        <v>10</v>
      </c>
      <c r="J218" s="168"/>
      <c r="K218" s="9" t="s">
        <v>11</v>
      </c>
    </row>
    <row r="219" spans="2:12" ht="15.75" thickBot="1">
      <c r="B219" s="13">
        <v>0.78125</v>
      </c>
      <c r="C219" s="14" t="s">
        <v>40</v>
      </c>
      <c r="D219" s="19" t="s">
        <v>19</v>
      </c>
      <c r="E219" s="172"/>
      <c r="F219" s="20" t="s">
        <v>20</v>
      </c>
      <c r="G219" s="10"/>
      <c r="H219" s="18" t="s">
        <v>41</v>
      </c>
      <c r="I219" s="15" t="s">
        <v>16</v>
      </c>
      <c r="J219" s="172"/>
      <c r="K219" s="17" t="s">
        <v>17</v>
      </c>
    </row>
    <row r="220" spans="2:12" ht="15.75" thickBot="1">
      <c r="B220" s="5">
        <v>0.8125</v>
      </c>
      <c r="C220" s="22" t="s">
        <v>42</v>
      </c>
      <c r="D220" s="4" t="s">
        <v>7</v>
      </c>
      <c r="E220" s="168"/>
      <c r="F220" s="7" t="s">
        <v>10</v>
      </c>
      <c r="G220" s="10"/>
      <c r="H220" s="11" t="s">
        <v>43</v>
      </c>
      <c r="I220" s="17" t="s">
        <v>17</v>
      </c>
      <c r="J220" s="168"/>
      <c r="K220" s="12" t="s">
        <v>13</v>
      </c>
    </row>
    <row r="221" spans="2:12" ht="15.75" thickBot="1">
      <c r="B221" s="13">
        <v>0.83333333333333337</v>
      </c>
      <c r="C221" s="14" t="s">
        <v>44</v>
      </c>
      <c r="D221" s="20" t="s">
        <v>20</v>
      </c>
      <c r="E221" s="183"/>
      <c r="F221" s="15" t="s">
        <v>16</v>
      </c>
      <c r="G221" s="10"/>
      <c r="H221" s="18" t="s">
        <v>45</v>
      </c>
      <c r="I221" s="9" t="s">
        <v>11</v>
      </c>
      <c r="J221" s="183"/>
      <c r="K221" s="19" t="s">
        <v>19</v>
      </c>
    </row>
    <row r="222" spans="2:12" ht="15.75" thickBot="1">
      <c r="B222" s="5">
        <v>0.85416666666666663</v>
      </c>
      <c r="C222" s="22" t="s">
        <v>46</v>
      </c>
      <c r="D222" s="17" t="s">
        <v>17</v>
      </c>
      <c r="E222" s="187"/>
      <c r="F222" s="4" t="s">
        <v>7</v>
      </c>
      <c r="G222" s="10"/>
      <c r="H222" s="22" t="s">
        <v>47</v>
      </c>
      <c r="I222" s="19" t="s">
        <v>19</v>
      </c>
      <c r="J222" s="187"/>
      <c r="K222" s="7" t="s">
        <v>10</v>
      </c>
    </row>
    <row r="223" spans="2:12" ht="15.75" thickBot="1">
      <c r="B223" s="13">
        <v>0.875</v>
      </c>
      <c r="C223" s="14" t="s">
        <v>48</v>
      </c>
      <c r="D223" s="15" t="s">
        <v>16</v>
      </c>
      <c r="E223" s="183"/>
      <c r="F223" s="9" t="s">
        <v>11</v>
      </c>
      <c r="G223" s="10"/>
      <c r="H223" s="14" t="s">
        <v>49</v>
      </c>
      <c r="I223" s="12" t="s">
        <v>13</v>
      </c>
      <c r="J223" s="183"/>
      <c r="K223" s="20" t="s">
        <v>20</v>
      </c>
    </row>
    <row r="224" spans="2:12" ht="15.75" thickBot="1">
      <c r="B224" s="5">
        <v>0.89583333333333337</v>
      </c>
      <c r="C224" s="22" t="s">
        <v>50</v>
      </c>
      <c r="D224" s="20" t="s">
        <v>20</v>
      </c>
      <c r="E224" s="187"/>
      <c r="F224" s="17" t="s">
        <v>17</v>
      </c>
      <c r="G224" s="10"/>
      <c r="H224" s="22" t="s">
        <v>51</v>
      </c>
      <c r="I224" s="4" t="s">
        <v>7</v>
      </c>
      <c r="J224" s="187"/>
      <c r="K224" s="19" t="s">
        <v>19</v>
      </c>
      <c r="L224" s="40" t="s">
        <v>365</v>
      </c>
    </row>
    <row r="234" spans="2:11" ht="26.25" customHeight="1">
      <c r="D234" s="29"/>
      <c r="E234" s="27"/>
    </row>
    <row r="235" spans="2:11" ht="15.75">
      <c r="B235" s="23" t="s">
        <v>52</v>
      </c>
      <c r="D235" s="195" t="s">
        <v>53</v>
      </c>
      <c r="E235" s="193" t="s">
        <v>54</v>
      </c>
    </row>
    <row r="236" spans="2:11">
      <c r="D236" s="195"/>
      <c r="E236" s="193" t="s">
        <v>55</v>
      </c>
    </row>
    <row r="237" spans="2:11" ht="15.75" thickBot="1">
      <c r="D237" s="196" t="s">
        <v>56</v>
      </c>
      <c r="E237" s="194" t="s">
        <v>57</v>
      </c>
      <c r="F237" s="31" t="s">
        <v>82</v>
      </c>
      <c r="G237" s="32"/>
      <c r="H237" s="32"/>
      <c r="J237" s="33" t="s">
        <v>83</v>
      </c>
    </row>
    <row r="238" spans="2:11" ht="15.75" thickBot="1">
      <c r="D238" s="254" t="s">
        <v>58</v>
      </c>
      <c r="E238" s="193" t="s">
        <v>59</v>
      </c>
      <c r="J238" s="4" t="s">
        <v>7</v>
      </c>
      <c r="K238" s="26" t="s">
        <v>8</v>
      </c>
    </row>
    <row r="239" spans="2:11" ht="15.75" thickBot="1">
      <c r="D239" s="254"/>
      <c r="E239" s="193" t="s">
        <v>60</v>
      </c>
      <c r="J239" s="9" t="s">
        <v>11</v>
      </c>
      <c r="K239" s="26" t="s">
        <v>14</v>
      </c>
    </row>
    <row r="240" spans="2:11" ht="15.75" thickBot="1">
      <c r="D240" s="254" t="s">
        <v>61</v>
      </c>
      <c r="E240" s="193" t="s">
        <v>62</v>
      </c>
      <c r="J240" s="15" t="s">
        <v>16</v>
      </c>
      <c r="K240" s="26" t="s">
        <v>21</v>
      </c>
    </row>
    <row r="241" spans="2:11" ht="15.75" thickBot="1">
      <c r="D241" s="254"/>
      <c r="E241" s="193" t="s">
        <v>63</v>
      </c>
      <c r="J241" s="20" t="s">
        <v>20</v>
      </c>
      <c r="K241" s="26" t="s">
        <v>24</v>
      </c>
    </row>
    <row r="242" spans="2:11" ht="15.75" thickBot="1">
      <c r="D242" s="254" t="s">
        <v>64</v>
      </c>
      <c r="E242" s="193" t="s">
        <v>65</v>
      </c>
      <c r="J242" s="19" t="s">
        <v>19</v>
      </c>
      <c r="K242" s="26" t="s">
        <v>27</v>
      </c>
    </row>
    <row r="243" spans="2:11" ht="15.75" thickBot="1">
      <c r="D243" s="254"/>
      <c r="E243" s="193" t="s">
        <v>66</v>
      </c>
      <c r="F243" t="s">
        <v>67</v>
      </c>
      <c r="J243" s="17" t="s">
        <v>17</v>
      </c>
      <c r="K243" s="26" t="s">
        <v>30</v>
      </c>
    </row>
    <row r="244" spans="2:11" ht="15.75" thickBot="1">
      <c r="D244" s="30" t="s">
        <v>68</v>
      </c>
      <c r="E244" s="27" t="s">
        <v>69</v>
      </c>
      <c r="J244" s="7" t="s">
        <v>10</v>
      </c>
      <c r="K244" s="26" t="s">
        <v>33</v>
      </c>
    </row>
    <row r="245" spans="2:11" ht="15.75" thickBot="1">
      <c r="D245" s="30"/>
      <c r="E245" s="27" t="s">
        <v>70</v>
      </c>
      <c r="J245" s="12" t="s">
        <v>13</v>
      </c>
      <c r="K245" s="26" t="s">
        <v>36</v>
      </c>
    </row>
    <row r="246" spans="2:11">
      <c r="D246" s="30" t="s">
        <v>71</v>
      </c>
      <c r="E246" s="27" t="s">
        <v>72</v>
      </c>
    </row>
    <row r="247" spans="2:11">
      <c r="D247" s="30"/>
      <c r="E247" s="27" t="s">
        <v>73</v>
      </c>
    </row>
    <row r="248" spans="2:11">
      <c r="D248" s="30" t="s">
        <v>74</v>
      </c>
      <c r="E248" s="27" t="s">
        <v>75</v>
      </c>
    </row>
    <row r="249" spans="2:11">
      <c r="D249" s="30"/>
      <c r="E249" s="27" t="s">
        <v>76</v>
      </c>
    </row>
    <row r="250" spans="2:11">
      <c r="D250" s="30" t="s">
        <v>77</v>
      </c>
      <c r="E250" s="27" t="s">
        <v>78</v>
      </c>
    </row>
    <row r="251" spans="2:11">
      <c r="D251" s="30"/>
      <c r="E251" s="27" t="s">
        <v>79</v>
      </c>
    </row>
    <row r="252" spans="2:11">
      <c r="D252" s="30" t="s">
        <v>80</v>
      </c>
      <c r="E252" s="28" t="s">
        <v>400</v>
      </c>
      <c r="G252" s="266">
        <v>0.58333333333333337</v>
      </c>
    </row>
    <row r="253" spans="2:11">
      <c r="D253" s="25"/>
      <c r="E253" s="24"/>
    </row>
    <row r="254" spans="2:11" ht="17.25" customHeight="1">
      <c r="B254" s="39" t="s">
        <v>87</v>
      </c>
      <c r="C254" s="34" t="s">
        <v>89</v>
      </c>
      <c r="D254" s="35"/>
      <c r="E254" s="36"/>
      <c r="F254" s="34"/>
      <c r="G254" s="34"/>
    </row>
    <row r="255" spans="2:11">
      <c r="C255" s="34" t="s">
        <v>91</v>
      </c>
      <c r="D255" s="37"/>
      <c r="E255" s="36"/>
      <c r="F255" s="34"/>
      <c r="G255" s="34"/>
    </row>
    <row r="256" spans="2:11">
      <c r="C256" s="34" t="s">
        <v>90</v>
      </c>
      <c r="D256" s="34"/>
      <c r="E256" s="34"/>
      <c r="F256" s="34"/>
      <c r="G256" s="34"/>
    </row>
    <row r="257" spans="3:7">
      <c r="C257" s="34" t="s">
        <v>92</v>
      </c>
      <c r="D257" s="38"/>
      <c r="E257" s="36"/>
      <c r="F257" s="34"/>
      <c r="G257" s="34"/>
    </row>
    <row r="258" spans="3:7">
      <c r="C258" s="34" t="s">
        <v>88</v>
      </c>
      <c r="D258" s="34"/>
      <c r="E258" s="34"/>
      <c r="F258" s="34"/>
      <c r="G258" s="34"/>
    </row>
  </sheetData>
  <mergeCells count="35">
    <mergeCell ref="B205:K205"/>
    <mergeCell ref="B206:C206"/>
    <mergeCell ref="B216:K216"/>
    <mergeCell ref="B217:C217"/>
    <mergeCell ref="B42:C42"/>
    <mergeCell ref="B88:K88"/>
    <mergeCell ref="C104:F104"/>
    <mergeCell ref="H104:K104"/>
    <mergeCell ref="C105:F105"/>
    <mergeCell ref="H105:K105"/>
    <mergeCell ref="B89:C89"/>
    <mergeCell ref="B59:K59"/>
    <mergeCell ref="B30:K30"/>
    <mergeCell ref="B31:C31"/>
    <mergeCell ref="B41:K41"/>
    <mergeCell ref="B2:K2"/>
    <mergeCell ref="B3:K3"/>
    <mergeCell ref="B4:C4"/>
    <mergeCell ref="B14:K14"/>
    <mergeCell ref="B15:C15"/>
    <mergeCell ref="B187:K187"/>
    <mergeCell ref="B188:C188"/>
    <mergeCell ref="B176:K176"/>
    <mergeCell ref="B177:C177"/>
    <mergeCell ref="B60:C60"/>
    <mergeCell ref="B70:K70"/>
    <mergeCell ref="B71:C71"/>
    <mergeCell ref="B147:K147"/>
    <mergeCell ref="B148:C148"/>
    <mergeCell ref="B158:K158"/>
    <mergeCell ref="B159:C159"/>
    <mergeCell ref="B118:K118"/>
    <mergeCell ref="B119:C119"/>
    <mergeCell ref="B129:K129"/>
    <mergeCell ref="B130:C13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verticalDpi="300" r:id="rId1"/>
  <headerFooter>
    <oddHeader>&amp;C&amp;"-,Tučné"&amp;28JBL - 18. ročník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J58"/>
  <sheetViews>
    <sheetView workbookViewId="0">
      <pane xSplit="12" ySplit="1" topLeftCell="AK2" activePane="bottomRight" state="frozen"/>
      <selection pane="topRight" activeCell="M1" sqref="M1"/>
      <selection pane="bottomLeft" activeCell="A2" sqref="A2"/>
      <selection pane="bottomRight" activeCell="BC51" sqref="BC51"/>
    </sheetView>
  </sheetViews>
  <sheetFormatPr defaultRowHeight="12.75"/>
  <cols>
    <col min="1" max="1" width="4.5703125" style="136" customWidth="1"/>
    <col min="2" max="2" width="12.5703125" style="91" customWidth="1"/>
    <col min="3" max="3" width="8.42578125" style="91" customWidth="1"/>
    <col min="4" max="56" width="3.7109375" style="91" customWidth="1"/>
    <col min="57" max="57" width="4.42578125" style="91" customWidth="1"/>
    <col min="58" max="58" width="7.7109375" style="91" customWidth="1"/>
    <col min="59" max="59" width="9.140625" style="91"/>
    <col min="60" max="60" width="6.42578125" style="91" customWidth="1"/>
    <col min="61" max="61" width="6.5703125" style="91" customWidth="1"/>
    <col min="62" max="16384" width="9.140625" style="91"/>
  </cols>
  <sheetData>
    <row r="1" spans="1:61" ht="15.75" customHeight="1">
      <c r="A1" s="245" t="s">
        <v>93</v>
      </c>
      <c r="B1" s="247" t="s">
        <v>115</v>
      </c>
      <c r="C1" s="249" t="s">
        <v>116</v>
      </c>
      <c r="D1" s="251" t="s">
        <v>147</v>
      </c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252"/>
      <c r="V1" s="252"/>
      <c r="W1" s="252"/>
      <c r="X1" s="252"/>
      <c r="Y1" s="252"/>
      <c r="Z1" s="252"/>
      <c r="AA1" s="252"/>
      <c r="AB1" s="252"/>
      <c r="AC1" s="252"/>
      <c r="AD1" s="252"/>
      <c r="AE1" s="252"/>
      <c r="AF1" s="252"/>
      <c r="AG1" s="252"/>
      <c r="AH1" s="252"/>
      <c r="AI1" s="252"/>
      <c r="AJ1" s="252"/>
      <c r="AK1" s="252"/>
      <c r="AL1" s="252"/>
      <c r="AM1" s="252"/>
      <c r="AN1" s="252"/>
      <c r="AO1" s="252"/>
      <c r="AP1" s="252"/>
      <c r="AQ1" s="252"/>
      <c r="AR1" s="252"/>
      <c r="AS1" s="252"/>
      <c r="AT1" s="252"/>
      <c r="AU1" s="252"/>
      <c r="AV1" s="252"/>
      <c r="AW1" s="252"/>
      <c r="AX1" s="252"/>
      <c r="AY1" s="252"/>
      <c r="AZ1" s="252"/>
      <c r="BA1" s="252"/>
      <c r="BB1" s="252"/>
      <c r="BC1" s="252"/>
      <c r="BD1" s="252"/>
      <c r="BE1" s="252"/>
      <c r="BF1" s="252"/>
      <c r="BG1" s="252"/>
      <c r="BH1" s="252"/>
      <c r="BI1" s="253"/>
    </row>
    <row r="2" spans="1:61" ht="18" customHeight="1" thickBot="1">
      <c r="A2" s="246"/>
      <c r="B2" s="248"/>
      <c r="C2" s="250"/>
      <c r="D2" s="92">
        <v>1</v>
      </c>
      <c r="E2" s="92">
        <v>2</v>
      </c>
      <c r="F2" s="92">
        <v>3</v>
      </c>
      <c r="G2" s="92">
        <v>4</v>
      </c>
      <c r="H2" s="92">
        <v>5</v>
      </c>
      <c r="I2" s="92">
        <v>6</v>
      </c>
      <c r="J2" s="93">
        <v>7</v>
      </c>
      <c r="K2" s="94">
        <v>8</v>
      </c>
      <c r="L2" s="92">
        <v>9</v>
      </c>
      <c r="M2" s="92">
        <v>10</v>
      </c>
      <c r="N2" s="92">
        <v>11</v>
      </c>
      <c r="O2" s="92">
        <v>12</v>
      </c>
      <c r="P2" s="92">
        <v>13</v>
      </c>
      <c r="Q2" s="93">
        <v>14</v>
      </c>
      <c r="R2" s="94">
        <v>15</v>
      </c>
      <c r="S2" s="92">
        <v>16</v>
      </c>
      <c r="T2" s="92">
        <v>17</v>
      </c>
      <c r="U2" s="92">
        <v>18</v>
      </c>
      <c r="V2" s="92">
        <v>19</v>
      </c>
      <c r="W2" s="95">
        <v>20</v>
      </c>
      <c r="X2" s="93">
        <v>21</v>
      </c>
      <c r="Y2" s="96">
        <v>22</v>
      </c>
      <c r="Z2" s="95">
        <v>23</v>
      </c>
      <c r="AA2" s="95">
        <v>24</v>
      </c>
      <c r="AB2" s="95">
        <v>25</v>
      </c>
      <c r="AC2" s="95">
        <v>26</v>
      </c>
      <c r="AD2" s="95">
        <v>27</v>
      </c>
      <c r="AE2" s="93">
        <v>28</v>
      </c>
      <c r="AF2" s="96">
        <v>29</v>
      </c>
      <c r="AG2" s="95">
        <v>30</v>
      </c>
      <c r="AH2" s="95">
        <v>31</v>
      </c>
      <c r="AI2" s="95">
        <v>32</v>
      </c>
      <c r="AJ2" s="95">
        <v>33</v>
      </c>
      <c r="AK2" s="95">
        <v>34</v>
      </c>
      <c r="AL2" s="93">
        <v>35</v>
      </c>
      <c r="AM2" s="94">
        <v>36</v>
      </c>
      <c r="AN2" s="94">
        <v>37</v>
      </c>
      <c r="AO2" s="94">
        <v>38</v>
      </c>
      <c r="AP2" s="94">
        <v>39</v>
      </c>
      <c r="AQ2" s="94">
        <v>40</v>
      </c>
      <c r="AR2" s="92">
        <v>41</v>
      </c>
      <c r="AS2" s="209">
        <v>42</v>
      </c>
      <c r="AT2" s="94">
        <v>43</v>
      </c>
      <c r="AU2" s="94">
        <v>44</v>
      </c>
      <c r="AV2" s="94">
        <v>45</v>
      </c>
      <c r="AW2" s="94">
        <v>46</v>
      </c>
      <c r="AX2" s="94">
        <v>47</v>
      </c>
      <c r="AY2" s="92">
        <v>48</v>
      </c>
      <c r="AZ2" s="209">
        <v>49</v>
      </c>
      <c r="BA2" s="94"/>
      <c r="BB2" s="94"/>
      <c r="BC2" s="92"/>
      <c r="BD2" s="95"/>
      <c r="BE2" s="97" t="s">
        <v>117</v>
      </c>
      <c r="BF2" s="98" t="s">
        <v>118</v>
      </c>
      <c r="BG2" s="99" t="s">
        <v>97</v>
      </c>
      <c r="BH2" s="100" t="s">
        <v>119</v>
      </c>
      <c r="BI2" s="101" t="s">
        <v>120</v>
      </c>
    </row>
    <row r="3" spans="1:61" ht="15" thickTop="1">
      <c r="A3" s="102">
        <v>1</v>
      </c>
      <c r="B3" s="103" t="s">
        <v>331</v>
      </c>
      <c r="C3" s="120" t="s">
        <v>7</v>
      </c>
      <c r="D3" s="105"/>
      <c r="E3" s="105"/>
      <c r="F3" s="105"/>
      <c r="G3" s="105"/>
      <c r="H3" s="105"/>
      <c r="I3" s="105"/>
      <c r="J3" s="107"/>
      <c r="K3" s="108"/>
      <c r="L3" s="105"/>
      <c r="M3" s="105"/>
      <c r="N3" s="105"/>
      <c r="O3" s="105"/>
      <c r="P3" s="105"/>
      <c r="Q3" s="107"/>
      <c r="R3" s="108"/>
      <c r="S3" s="105"/>
      <c r="T3" s="105"/>
      <c r="U3" s="105"/>
      <c r="V3" s="109"/>
      <c r="W3" s="109"/>
      <c r="X3" s="110"/>
      <c r="Y3" s="111"/>
      <c r="Z3" s="109"/>
      <c r="AA3" s="109"/>
      <c r="AB3" s="109"/>
      <c r="AC3" s="109"/>
      <c r="AD3" s="109"/>
      <c r="AE3" s="110"/>
      <c r="AF3" s="111">
        <v>142</v>
      </c>
      <c r="AG3" s="109">
        <v>146</v>
      </c>
      <c r="AH3" s="109">
        <v>163</v>
      </c>
      <c r="AI3" s="109">
        <v>187</v>
      </c>
      <c r="AJ3" s="109"/>
      <c r="AK3" s="109"/>
      <c r="AL3" s="110"/>
      <c r="AM3" s="111"/>
      <c r="AN3" s="111"/>
      <c r="AO3" s="111"/>
      <c r="AP3" s="111"/>
      <c r="AQ3" s="111"/>
      <c r="AR3" s="109"/>
      <c r="AS3" s="210"/>
      <c r="AT3" s="111"/>
      <c r="AU3" s="111"/>
      <c r="AV3" s="111"/>
      <c r="AW3" s="111"/>
      <c r="AX3" s="111"/>
      <c r="AY3" s="109"/>
      <c r="AZ3" s="210"/>
      <c r="BA3" s="111"/>
      <c r="BB3" s="111"/>
      <c r="BC3" s="111"/>
      <c r="BD3" s="109"/>
      <c r="BE3" s="205">
        <f>COUNTA(D3:BD3)</f>
        <v>4</v>
      </c>
      <c r="BF3" s="109">
        <f>SUM(D3:BD3)</f>
        <v>638</v>
      </c>
      <c r="BG3" s="112">
        <f>BF3/BE3</f>
        <v>159.5</v>
      </c>
      <c r="BH3" s="111">
        <f>MAX(D3:BD3)</f>
        <v>187</v>
      </c>
      <c r="BI3" s="114">
        <f>MIN(D3:BD3)</f>
        <v>142</v>
      </c>
    </row>
    <row r="4" spans="1:61" ht="14.25">
      <c r="A4" s="115">
        <v>2</v>
      </c>
      <c r="B4" s="117" t="s">
        <v>122</v>
      </c>
      <c r="C4" s="120" t="s">
        <v>11</v>
      </c>
      <c r="D4" s="105">
        <v>144</v>
      </c>
      <c r="E4" s="105">
        <v>122</v>
      </c>
      <c r="F4" s="105">
        <v>161</v>
      </c>
      <c r="G4" s="105">
        <v>154</v>
      </c>
      <c r="H4" s="105">
        <v>149</v>
      </c>
      <c r="I4" s="105">
        <v>125</v>
      </c>
      <c r="J4" s="107">
        <v>127</v>
      </c>
      <c r="K4" s="108">
        <v>149</v>
      </c>
      <c r="L4" s="105">
        <v>161</v>
      </c>
      <c r="M4" s="105">
        <v>152</v>
      </c>
      <c r="N4" s="105"/>
      <c r="O4" s="105">
        <v>155</v>
      </c>
      <c r="P4" s="105">
        <v>190</v>
      </c>
      <c r="Q4" s="107">
        <v>158</v>
      </c>
      <c r="R4" s="108">
        <v>116</v>
      </c>
      <c r="S4" s="105">
        <v>155</v>
      </c>
      <c r="T4" s="105">
        <v>152</v>
      </c>
      <c r="U4" s="105">
        <v>160</v>
      </c>
      <c r="V4" s="109">
        <v>146</v>
      </c>
      <c r="W4" s="109">
        <v>146</v>
      </c>
      <c r="X4" s="110">
        <v>159</v>
      </c>
      <c r="Y4" s="111">
        <v>162</v>
      </c>
      <c r="Z4" s="109">
        <v>157</v>
      </c>
      <c r="AA4" s="109">
        <v>142</v>
      </c>
      <c r="AB4" s="109">
        <v>135</v>
      </c>
      <c r="AC4" s="109"/>
      <c r="AD4" s="109">
        <v>142</v>
      </c>
      <c r="AE4" s="110">
        <v>177</v>
      </c>
      <c r="AF4" s="111">
        <v>149</v>
      </c>
      <c r="AG4" s="109">
        <v>170</v>
      </c>
      <c r="AH4" s="109">
        <v>158</v>
      </c>
      <c r="AI4" s="109">
        <v>145</v>
      </c>
      <c r="AJ4" s="109">
        <v>147</v>
      </c>
      <c r="AK4" s="109">
        <v>167</v>
      </c>
      <c r="AL4" s="110">
        <v>139</v>
      </c>
      <c r="AM4" s="111">
        <v>155</v>
      </c>
      <c r="AN4" s="111">
        <v>133</v>
      </c>
      <c r="AO4" s="111">
        <v>145</v>
      </c>
      <c r="AP4" s="111">
        <v>170</v>
      </c>
      <c r="AQ4" s="111">
        <v>165</v>
      </c>
      <c r="AR4" s="109">
        <v>162</v>
      </c>
      <c r="AS4" s="210">
        <v>164</v>
      </c>
      <c r="AT4" s="111">
        <v>189</v>
      </c>
      <c r="AU4" s="111">
        <v>117</v>
      </c>
      <c r="AV4" s="111">
        <v>167</v>
      </c>
      <c r="AW4" s="111">
        <v>156</v>
      </c>
      <c r="AX4" s="111">
        <v>118</v>
      </c>
      <c r="AY4" s="109">
        <v>135</v>
      </c>
      <c r="AZ4" s="210">
        <v>201</v>
      </c>
      <c r="BA4" s="111"/>
      <c r="BB4" s="111"/>
      <c r="BC4" s="111"/>
      <c r="BD4" s="109"/>
      <c r="BE4" s="137">
        <f>COUNTA(D4:BD4)</f>
        <v>47</v>
      </c>
      <c r="BF4" s="109">
        <f>SUM(D4:BD4)</f>
        <v>7148</v>
      </c>
      <c r="BG4" s="112">
        <f>BF4/BE4</f>
        <v>152.08510638297872</v>
      </c>
      <c r="BH4" s="111">
        <f>MAX(D4:BD4)</f>
        <v>201</v>
      </c>
      <c r="BI4" s="114">
        <f>MIN(D4:BD4)</f>
        <v>116</v>
      </c>
    </row>
    <row r="5" spans="1:61" ht="14.25">
      <c r="A5" s="115">
        <v>3</v>
      </c>
      <c r="B5" s="118" t="s">
        <v>123</v>
      </c>
      <c r="C5" s="120" t="s">
        <v>19</v>
      </c>
      <c r="D5" s="105">
        <v>183</v>
      </c>
      <c r="E5" s="105">
        <v>199</v>
      </c>
      <c r="F5" s="105">
        <v>143</v>
      </c>
      <c r="G5" s="105">
        <v>138</v>
      </c>
      <c r="H5" s="105">
        <v>170</v>
      </c>
      <c r="I5" s="105"/>
      <c r="J5" s="107">
        <v>128</v>
      </c>
      <c r="K5" s="108">
        <v>151</v>
      </c>
      <c r="L5" s="105">
        <v>158</v>
      </c>
      <c r="M5" s="105">
        <v>133</v>
      </c>
      <c r="N5" s="105"/>
      <c r="O5" s="105">
        <v>154</v>
      </c>
      <c r="P5" s="105"/>
      <c r="Q5" s="107">
        <v>105</v>
      </c>
      <c r="R5" s="108"/>
      <c r="S5" s="105"/>
      <c r="T5" s="105"/>
      <c r="U5" s="105"/>
      <c r="V5" s="109">
        <v>195</v>
      </c>
      <c r="W5" s="109">
        <v>140</v>
      </c>
      <c r="X5" s="110">
        <v>159</v>
      </c>
      <c r="Y5" s="111"/>
      <c r="Z5" s="109"/>
      <c r="AA5" s="109"/>
      <c r="AB5" s="109">
        <v>131</v>
      </c>
      <c r="AC5" s="109">
        <v>130</v>
      </c>
      <c r="AD5" s="109">
        <v>144</v>
      </c>
      <c r="AE5" s="110">
        <v>133</v>
      </c>
      <c r="AF5" s="111">
        <v>156</v>
      </c>
      <c r="AG5" s="109"/>
      <c r="AH5" s="109"/>
      <c r="AI5" s="109">
        <v>138</v>
      </c>
      <c r="AJ5" s="109">
        <v>135</v>
      </c>
      <c r="AK5" s="109">
        <v>177</v>
      </c>
      <c r="AL5" s="110"/>
      <c r="AM5" s="111"/>
      <c r="AN5" s="111"/>
      <c r="AO5" s="111"/>
      <c r="AP5" s="111">
        <v>144</v>
      </c>
      <c r="AQ5" s="111">
        <v>204</v>
      </c>
      <c r="AR5" s="109">
        <v>133</v>
      </c>
      <c r="AS5" s="210">
        <v>171</v>
      </c>
      <c r="AT5" s="111">
        <v>132</v>
      </c>
      <c r="AU5" s="111">
        <v>138</v>
      </c>
      <c r="AV5" s="111">
        <v>171</v>
      </c>
      <c r="AW5" s="111">
        <v>187</v>
      </c>
      <c r="AX5" s="111">
        <v>126</v>
      </c>
      <c r="AY5" s="109">
        <v>165</v>
      </c>
      <c r="AZ5" s="210">
        <v>138</v>
      </c>
      <c r="BA5" s="111"/>
      <c r="BB5" s="111"/>
      <c r="BC5" s="111"/>
      <c r="BD5" s="109"/>
      <c r="BE5" s="137">
        <f>COUNTA(D5:BD5)</f>
        <v>33</v>
      </c>
      <c r="BF5" s="109">
        <f>SUM(D5:BD5)</f>
        <v>5009</v>
      </c>
      <c r="BG5" s="112">
        <f>BF5/BE5</f>
        <v>151.78787878787878</v>
      </c>
      <c r="BH5" s="113">
        <f>MAX(D5:BD5)</f>
        <v>204</v>
      </c>
      <c r="BI5" s="114">
        <f>MIN(D5:BD5)</f>
        <v>105</v>
      </c>
    </row>
    <row r="6" spans="1:61" ht="14.25">
      <c r="A6" s="115">
        <v>4</v>
      </c>
      <c r="B6" s="103" t="s">
        <v>222</v>
      </c>
      <c r="C6" s="120" t="s">
        <v>7</v>
      </c>
      <c r="D6" s="105"/>
      <c r="E6" s="105"/>
      <c r="F6" s="105"/>
      <c r="G6" s="105"/>
      <c r="H6" s="105"/>
      <c r="I6" s="105"/>
      <c r="J6" s="107"/>
      <c r="K6" s="108">
        <v>113</v>
      </c>
      <c r="L6" s="105">
        <v>162</v>
      </c>
      <c r="M6" s="105">
        <v>159</v>
      </c>
      <c r="N6" s="105">
        <v>180</v>
      </c>
      <c r="O6" s="105">
        <v>148</v>
      </c>
      <c r="P6" s="105">
        <v>150</v>
      </c>
      <c r="Q6" s="107">
        <v>180</v>
      </c>
      <c r="R6" s="108">
        <v>156</v>
      </c>
      <c r="S6" s="105">
        <v>166</v>
      </c>
      <c r="T6" s="105">
        <v>149</v>
      </c>
      <c r="U6" s="105">
        <v>166</v>
      </c>
      <c r="V6" s="109"/>
      <c r="W6" s="109">
        <v>131</v>
      </c>
      <c r="X6" s="110">
        <v>131</v>
      </c>
      <c r="Y6" s="111">
        <v>136</v>
      </c>
      <c r="Z6" s="109">
        <v>133</v>
      </c>
      <c r="AA6" s="109">
        <v>133</v>
      </c>
      <c r="AB6" s="109">
        <v>167</v>
      </c>
      <c r="AC6" s="109">
        <v>154</v>
      </c>
      <c r="AD6" s="109">
        <v>146</v>
      </c>
      <c r="AE6" s="110">
        <v>168</v>
      </c>
      <c r="AF6" s="111"/>
      <c r="AG6" s="109"/>
      <c r="AH6" s="109"/>
      <c r="AI6" s="109"/>
      <c r="AJ6" s="109"/>
      <c r="AK6" s="109"/>
      <c r="AL6" s="110"/>
      <c r="AM6" s="111">
        <v>115</v>
      </c>
      <c r="AN6" s="111">
        <v>159</v>
      </c>
      <c r="AO6" s="111">
        <v>180</v>
      </c>
      <c r="AP6" s="111"/>
      <c r="AQ6" s="111">
        <v>136</v>
      </c>
      <c r="AR6" s="109">
        <v>150</v>
      </c>
      <c r="AS6" s="210">
        <v>173</v>
      </c>
      <c r="AT6" s="111"/>
      <c r="AU6" s="111">
        <v>137</v>
      </c>
      <c r="AV6" s="111">
        <v>164</v>
      </c>
      <c r="AW6" s="111">
        <v>144</v>
      </c>
      <c r="AX6" s="111"/>
      <c r="AY6" s="109"/>
      <c r="AZ6" s="210"/>
      <c r="BA6" s="111"/>
      <c r="BB6" s="111"/>
      <c r="BC6" s="111"/>
      <c r="BD6" s="109"/>
      <c r="BE6" s="137">
        <f>COUNTA(D6:BD6)</f>
        <v>29</v>
      </c>
      <c r="BF6" s="109">
        <f>SUM(D6:BD6)</f>
        <v>4386</v>
      </c>
      <c r="BG6" s="112">
        <f>BF6/BE6</f>
        <v>151.24137931034483</v>
      </c>
      <c r="BH6" s="111">
        <f>MAX(D6:BD6)</f>
        <v>180</v>
      </c>
      <c r="BI6" s="114">
        <f>MIN(D6:BD6)</f>
        <v>113</v>
      </c>
    </row>
    <row r="7" spans="1:61" ht="14.25">
      <c r="A7" s="115">
        <v>5</v>
      </c>
      <c r="B7" s="103" t="s">
        <v>125</v>
      </c>
      <c r="C7" s="120" t="s">
        <v>7</v>
      </c>
      <c r="D7" s="105">
        <v>166</v>
      </c>
      <c r="E7" s="105">
        <v>159</v>
      </c>
      <c r="F7" s="105">
        <v>143</v>
      </c>
      <c r="G7" s="105">
        <v>151</v>
      </c>
      <c r="H7" s="105">
        <v>141</v>
      </c>
      <c r="I7" s="105">
        <v>129</v>
      </c>
      <c r="J7" s="107">
        <v>187</v>
      </c>
      <c r="K7" s="108"/>
      <c r="L7" s="105"/>
      <c r="M7" s="105"/>
      <c r="N7" s="105"/>
      <c r="O7" s="105"/>
      <c r="P7" s="105">
        <v>126</v>
      </c>
      <c r="Q7" s="107">
        <v>128</v>
      </c>
      <c r="R7" s="108"/>
      <c r="S7" s="105"/>
      <c r="T7" s="156"/>
      <c r="U7" s="105"/>
      <c r="V7" s="157">
        <v>124</v>
      </c>
      <c r="W7" s="157"/>
      <c r="X7" s="158">
        <v>155</v>
      </c>
      <c r="Y7" s="159">
        <v>147</v>
      </c>
      <c r="Z7" s="157">
        <v>144</v>
      </c>
      <c r="AA7" s="160">
        <v>145</v>
      </c>
      <c r="AB7" s="109"/>
      <c r="AC7" s="160">
        <v>135</v>
      </c>
      <c r="AD7" s="160">
        <v>144</v>
      </c>
      <c r="AE7" s="161">
        <v>156</v>
      </c>
      <c r="AF7" s="162">
        <v>152</v>
      </c>
      <c r="AG7" s="160">
        <v>153</v>
      </c>
      <c r="AH7" s="160">
        <v>159</v>
      </c>
      <c r="AI7" s="160">
        <v>142</v>
      </c>
      <c r="AJ7" s="160"/>
      <c r="AK7" s="160">
        <v>171</v>
      </c>
      <c r="AL7" s="161">
        <v>161</v>
      </c>
      <c r="AM7" s="162"/>
      <c r="AN7" s="162"/>
      <c r="AO7" s="162"/>
      <c r="AP7" s="162">
        <v>132</v>
      </c>
      <c r="AQ7" s="162">
        <v>141</v>
      </c>
      <c r="AR7" s="160"/>
      <c r="AS7" s="211">
        <v>128</v>
      </c>
      <c r="AT7" s="162">
        <v>173</v>
      </c>
      <c r="AU7" s="162">
        <v>158</v>
      </c>
      <c r="AV7" s="162">
        <v>157</v>
      </c>
      <c r="AW7" s="162">
        <v>154</v>
      </c>
      <c r="AX7" s="162">
        <v>133</v>
      </c>
      <c r="AY7" s="160">
        <v>126</v>
      </c>
      <c r="AZ7" s="211">
        <v>131</v>
      </c>
      <c r="BA7" s="162"/>
      <c r="BB7" s="162"/>
      <c r="BC7" s="162"/>
      <c r="BD7" s="157"/>
      <c r="BE7" s="137">
        <f>COUNTA(D7:BD7)</f>
        <v>33</v>
      </c>
      <c r="BF7" s="109">
        <f>SUM(D7:BD7)</f>
        <v>4851</v>
      </c>
      <c r="BG7" s="112">
        <f>BF7/BE7</f>
        <v>147</v>
      </c>
      <c r="BH7" s="111">
        <f>MAX(D7:BD7)</f>
        <v>187</v>
      </c>
      <c r="BI7" s="114">
        <f>MIN(D7:BD7)</f>
        <v>124</v>
      </c>
    </row>
    <row r="8" spans="1:61" ht="14.25">
      <c r="A8" s="115">
        <v>6</v>
      </c>
      <c r="B8" s="103" t="s">
        <v>121</v>
      </c>
      <c r="C8" s="127" t="s">
        <v>7</v>
      </c>
      <c r="D8" s="105">
        <v>164</v>
      </c>
      <c r="E8" s="105">
        <v>122</v>
      </c>
      <c r="F8" s="105">
        <v>149</v>
      </c>
      <c r="G8" s="105">
        <v>156</v>
      </c>
      <c r="H8" s="106"/>
      <c r="I8" s="105"/>
      <c r="J8" s="107">
        <v>212</v>
      </c>
      <c r="K8" s="108">
        <v>137</v>
      </c>
      <c r="L8" s="105">
        <v>166</v>
      </c>
      <c r="M8" s="105">
        <v>161</v>
      </c>
      <c r="N8" s="105">
        <v>138</v>
      </c>
      <c r="O8" s="105">
        <v>111</v>
      </c>
      <c r="P8" s="105"/>
      <c r="Q8" s="107"/>
      <c r="R8" s="108">
        <v>118</v>
      </c>
      <c r="S8" s="105">
        <v>150</v>
      </c>
      <c r="T8" s="105">
        <v>129</v>
      </c>
      <c r="U8" s="105">
        <v>144</v>
      </c>
      <c r="V8" s="109"/>
      <c r="W8" s="109"/>
      <c r="X8" s="110"/>
      <c r="Y8" s="111">
        <v>126</v>
      </c>
      <c r="Z8" s="109">
        <v>121</v>
      </c>
      <c r="AA8" s="109"/>
      <c r="AB8" s="109">
        <v>136</v>
      </c>
      <c r="AC8" s="109">
        <v>159</v>
      </c>
      <c r="AD8" s="109">
        <v>143</v>
      </c>
      <c r="AE8" s="110">
        <v>120</v>
      </c>
      <c r="AF8" s="111">
        <v>169</v>
      </c>
      <c r="AG8" s="109">
        <v>177</v>
      </c>
      <c r="AH8" s="109">
        <v>138</v>
      </c>
      <c r="AI8" s="109">
        <v>155</v>
      </c>
      <c r="AJ8" s="109">
        <v>170</v>
      </c>
      <c r="AK8" s="109">
        <v>125</v>
      </c>
      <c r="AL8" s="110">
        <v>123</v>
      </c>
      <c r="AM8" s="111">
        <v>184</v>
      </c>
      <c r="AN8" s="111">
        <v>134</v>
      </c>
      <c r="AO8" s="111">
        <v>155</v>
      </c>
      <c r="AP8" s="111">
        <v>139</v>
      </c>
      <c r="AQ8" s="111">
        <v>138</v>
      </c>
      <c r="AR8" s="109">
        <v>127</v>
      </c>
      <c r="AS8" s="210"/>
      <c r="AT8" s="111">
        <v>156</v>
      </c>
      <c r="AU8" s="111"/>
      <c r="AV8" s="111"/>
      <c r="AW8" s="111"/>
      <c r="AX8" s="111">
        <v>162</v>
      </c>
      <c r="AY8" s="109">
        <v>133</v>
      </c>
      <c r="AZ8" s="210">
        <v>119</v>
      </c>
      <c r="BA8" s="111"/>
      <c r="BB8" s="111"/>
      <c r="BC8" s="111"/>
      <c r="BD8" s="109"/>
      <c r="BE8" s="137">
        <f>COUNTA(D8:BD8)</f>
        <v>37</v>
      </c>
      <c r="BF8" s="109">
        <f>SUM(D8:BD8)</f>
        <v>5366</v>
      </c>
      <c r="BG8" s="112">
        <f>BF8/BE8</f>
        <v>145.02702702702703</v>
      </c>
      <c r="BH8" s="113">
        <f>MAX(D8:BD8)</f>
        <v>212</v>
      </c>
      <c r="BI8" s="114">
        <f>MIN(D8:BD8)</f>
        <v>111</v>
      </c>
    </row>
    <row r="9" spans="1:61" ht="14.25">
      <c r="A9" s="115">
        <v>7</v>
      </c>
      <c r="B9" s="119" t="s">
        <v>124</v>
      </c>
      <c r="C9" s="120" t="s">
        <v>11</v>
      </c>
      <c r="D9" s="121">
        <v>144</v>
      </c>
      <c r="E9" s="121">
        <v>158</v>
      </c>
      <c r="F9" s="121">
        <v>115</v>
      </c>
      <c r="G9" s="121">
        <v>129</v>
      </c>
      <c r="H9" s="121">
        <v>178</v>
      </c>
      <c r="I9" s="121">
        <v>151</v>
      </c>
      <c r="J9" s="122">
        <v>156</v>
      </c>
      <c r="K9" s="123">
        <v>149</v>
      </c>
      <c r="L9" s="121">
        <v>143</v>
      </c>
      <c r="M9" s="121">
        <v>157</v>
      </c>
      <c r="N9" s="121">
        <v>109</v>
      </c>
      <c r="O9" s="121">
        <v>146</v>
      </c>
      <c r="P9" s="121">
        <v>162</v>
      </c>
      <c r="Q9" s="122">
        <v>135</v>
      </c>
      <c r="R9" s="123">
        <v>90</v>
      </c>
      <c r="S9" s="121">
        <v>133</v>
      </c>
      <c r="T9" s="121">
        <v>108</v>
      </c>
      <c r="U9" s="121">
        <v>151</v>
      </c>
      <c r="V9" s="124">
        <v>156</v>
      </c>
      <c r="W9" s="124">
        <v>127</v>
      </c>
      <c r="X9" s="125">
        <v>122</v>
      </c>
      <c r="Y9" s="126">
        <v>143</v>
      </c>
      <c r="Z9" s="124"/>
      <c r="AA9" s="124">
        <v>170</v>
      </c>
      <c r="AB9" s="131">
        <v>137</v>
      </c>
      <c r="AC9" s="124">
        <v>176</v>
      </c>
      <c r="AD9" s="124">
        <v>155</v>
      </c>
      <c r="AE9" s="125">
        <v>132</v>
      </c>
      <c r="AF9" s="126">
        <v>155</v>
      </c>
      <c r="AG9" s="124">
        <v>134</v>
      </c>
      <c r="AH9" s="124">
        <v>178</v>
      </c>
      <c r="AI9" s="124">
        <v>131</v>
      </c>
      <c r="AJ9" s="124">
        <v>137</v>
      </c>
      <c r="AK9" s="124">
        <v>155</v>
      </c>
      <c r="AL9" s="125">
        <v>174</v>
      </c>
      <c r="AM9" s="126">
        <v>126</v>
      </c>
      <c r="AN9" s="126">
        <v>142</v>
      </c>
      <c r="AO9" s="126">
        <v>103</v>
      </c>
      <c r="AP9" s="126">
        <v>155</v>
      </c>
      <c r="AQ9" s="126">
        <v>127</v>
      </c>
      <c r="AR9" s="124">
        <v>143</v>
      </c>
      <c r="AS9" s="212">
        <v>131</v>
      </c>
      <c r="AT9" s="126">
        <v>170</v>
      </c>
      <c r="AU9" s="126">
        <v>123</v>
      </c>
      <c r="AV9" s="126">
        <v>123</v>
      </c>
      <c r="AW9" s="126">
        <v>123</v>
      </c>
      <c r="AX9" s="126">
        <v>131</v>
      </c>
      <c r="AY9" s="124">
        <v>113</v>
      </c>
      <c r="AZ9" s="212">
        <v>166</v>
      </c>
      <c r="BA9" s="126"/>
      <c r="BB9" s="126"/>
      <c r="BC9" s="126"/>
      <c r="BD9" s="124"/>
      <c r="BE9" s="133">
        <f>COUNTA(D9:BD9)</f>
        <v>48</v>
      </c>
      <c r="BF9" s="124">
        <f>SUM(D9:BD9)</f>
        <v>6772</v>
      </c>
      <c r="BG9" s="129">
        <f>BF9/BE9</f>
        <v>141.08333333333334</v>
      </c>
      <c r="BH9" s="126">
        <f>MAX(D9:BD9)</f>
        <v>178</v>
      </c>
      <c r="BI9" s="130">
        <f>MIN(D9:BD9)</f>
        <v>90</v>
      </c>
    </row>
    <row r="10" spans="1:61" ht="14.25">
      <c r="A10" s="115">
        <v>8</v>
      </c>
      <c r="B10" s="119" t="s">
        <v>130</v>
      </c>
      <c r="C10" s="120" t="s">
        <v>16</v>
      </c>
      <c r="D10" s="121"/>
      <c r="E10" s="121"/>
      <c r="F10" s="121"/>
      <c r="G10" s="121"/>
      <c r="H10" s="121"/>
      <c r="I10" s="121"/>
      <c r="J10" s="122"/>
      <c r="K10" s="123"/>
      <c r="L10" s="121"/>
      <c r="M10" s="121"/>
      <c r="N10" s="121"/>
      <c r="O10" s="121"/>
      <c r="P10" s="121"/>
      <c r="Q10" s="122"/>
      <c r="R10" s="123"/>
      <c r="S10" s="121"/>
      <c r="T10" s="121"/>
      <c r="U10" s="121"/>
      <c r="V10" s="124"/>
      <c r="W10" s="124"/>
      <c r="X10" s="125"/>
      <c r="Y10" s="126"/>
      <c r="Z10" s="124"/>
      <c r="AA10" s="124"/>
      <c r="AB10" s="124"/>
      <c r="AC10" s="124"/>
      <c r="AD10" s="124"/>
      <c r="AE10" s="125">
        <v>139</v>
      </c>
      <c r="AF10" s="126"/>
      <c r="AG10" s="124"/>
      <c r="AH10" s="124"/>
      <c r="AI10" s="124"/>
      <c r="AJ10" s="124"/>
      <c r="AK10" s="124"/>
      <c r="AL10" s="125"/>
      <c r="AM10" s="126"/>
      <c r="AN10" s="126"/>
      <c r="AO10" s="126"/>
      <c r="AP10" s="126"/>
      <c r="AQ10" s="126"/>
      <c r="AR10" s="124"/>
      <c r="AS10" s="212"/>
      <c r="AT10" s="126"/>
      <c r="AU10" s="126"/>
      <c r="AV10" s="126"/>
      <c r="AW10" s="126"/>
      <c r="AX10" s="126"/>
      <c r="AY10" s="124"/>
      <c r="AZ10" s="212"/>
      <c r="BA10" s="126"/>
      <c r="BB10" s="126"/>
      <c r="BC10" s="126"/>
      <c r="BD10" s="124"/>
      <c r="BE10" s="206">
        <f>COUNTA(D10:BD10)</f>
        <v>1</v>
      </c>
      <c r="BF10" s="124">
        <f>SUM(D10:BD10)</f>
        <v>139</v>
      </c>
      <c r="BG10" s="129">
        <f>BF10/BE10</f>
        <v>139</v>
      </c>
      <c r="BH10" s="126">
        <f>MAX(D10:BD10)</f>
        <v>139</v>
      </c>
      <c r="BI10" s="130">
        <f>MIN(D10:BD10)</f>
        <v>139</v>
      </c>
    </row>
    <row r="11" spans="1:61" ht="14.25">
      <c r="A11" s="115">
        <v>9</v>
      </c>
      <c r="B11" s="119" t="s">
        <v>127</v>
      </c>
      <c r="C11" s="120" t="s">
        <v>20</v>
      </c>
      <c r="D11" s="121">
        <v>143</v>
      </c>
      <c r="E11" s="121">
        <v>167</v>
      </c>
      <c r="F11" s="121">
        <v>194</v>
      </c>
      <c r="G11" s="121">
        <v>128</v>
      </c>
      <c r="H11" s="121">
        <v>109</v>
      </c>
      <c r="I11" s="121">
        <v>133</v>
      </c>
      <c r="J11" s="122">
        <v>134</v>
      </c>
      <c r="K11" s="123">
        <v>108</v>
      </c>
      <c r="L11" s="121">
        <v>140</v>
      </c>
      <c r="M11" s="121">
        <v>153</v>
      </c>
      <c r="N11" s="121">
        <v>134</v>
      </c>
      <c r="O11" s="121">
        <v>168</v>
      </c>
      <c r="P11" s="121">
        <v>107</v>
      </c>
      <c r="Q11" s="122">
        <v>157</v>
      </c>
      <c r="R11" s="123">
        <v>136</v>
      </c>
      <c r="S11" s="121">
        <v>126</v>
      </c>
      <c r="T11" s="121">
        <v>172</v>
      </c>
      <c r="U11" s="121">
        <v>130</v>
      </c>
      <c r="V11" s="124">
        <v>150</v>
      </c>
      <c r="W11" s="124">
        <v>132</v>
      </c>
      <c r="X11" s="125">
        <v>139</v>
      </c>
      <c r="Y11" s="126">
        <v>148</v>
      </c>
      <c r="Z11" s="124">
        <v>134</v>
      </c>
      <c r="AA11" s="124">
        <v>141</v>
      </c>
      <c r="AB11" s="124"/>
      <c r="AC11" s="124">
        <v>123</v>
      </c>
      <c r="AD11" s="124">
        <v>110</v>
      </c>
      <c r="AE11" s="125">
        <v>158</v>
      </c>
      <c r="AF11" s="126">
        <v>153</v>
      </c>
      <c r="AG11" s="124">
        <v>139</v>
      </c>
      <c r="AH11" s="124">
        <v>134</v>
      </c>
      <c r="AI11" s="124">
        <v>133</v>
      </c>
      <c r="AJ11" s="124">
        <v>146</v>
      </c>
      <c r="AK11" s="124">
        <v>148</v>
      </c>
      <c r="AL11" s="125">
        <v>154</v>
      </c>
      <c r="AM11" s="126">
        <v>144</v>
      </c>
      <c r="AN11" s="126">
        <v>142</v>
      </c>
      <c r="AO11" s="126">
        <v>116</v>
      </c>
      <c r="AP11" s="126">
        <v>125</v>
      </c>
      <c r="AQ11" s="126">
        <v>107</v>
      </c>
      <c r="AR11" s="124">
        <v>123</v>
      </c>
      <c r="AS11" s="212">
        <v>118</v>
      </c>
      <c r="AT11" s="126">
        <v>111</v>
      </c>
      <c r="AU11" s="126">
        <v>132</v>
      </c>
      <c r="AV11" s="126">
        <v>104</v>
      </c>
      <c r="AW11" s="126">
        <v>155</v>
      </c>
      <c r="AX11" s="126">
        <v>155</v>
      </c>
      <c r="AY11" s="124">
        <v>147</v>
      </c>
      <c r="AZ11" s="212">
        <v>138</v>
      </c>
      <c r="BA11" s="126"/>
      <c r="BB11" s="126"/>
      <c r="BC11" s="126"/>
      <c r="BD11" s="124"/>
      <c r="BE11" s="133">
        <f>COUNTA(D11:BD11)</f>
        <v>48</v>
      </c>
      <c r="BF11" s="124">
        <f>SUM(D11:BD11)</f>
        <v>6598</v>
      </c>
      <c r="BG11" s="129">
        <f>BF11/BE11</f>
        <v>137.45833333333334</v>
      </c>
      <c r="BH11" s="126">
        <f>MAX(D11:BD11)</f>
        <v>194</v>
      </c>
      <c r="BI11" s="130">
        <f>MIN(D11:BD11)</f>
        <v>104</v>
      </c>
    </row>
    <row r="12" spans="1:61" ht="14.25">
      <c r="A12" s="115">
        <v>10</v>
      </c>
      <c r="B12" s="119" t="s">
        <v>131</v>
      </c>
      <c r="C12" s="120" t="s">
        <v>19</v>
      </c>
      <c r="D12" s="121">
        <v>163</v>
      </c>
      <c r="E12" s="121">
        <v>149</v>
      </c>
      <c r="F12" s="121">
        <v>118</v>
      </c>
      <c r="G12" s="121">
        <v>168</v>
      </c>
      <c r="H12" s="121">
        <v>116</v>
      </c>
      <c r="I12" s="121">
        <v>111</v>
      </c>
      <c r="J12" s="122">
        <v>143</v>
      </c>
      <c r="K12" s="123"/>
      <c r="L12" s="121">
        <v>105</v>
      </c>
      <c r="M12" s="121"/>
      <c r="N12" s="121">
        <v>154</v>
      </c>
      <c r="O12" s="121"/>
      <c r="P12" s="121">
        <v>141</v>
      </c>
      <c r="Q12" s="122"/>
      <c r="R12" s="123"/>
      <c r="S12" s="121">
        <v>136</v>
      </c>
      <c r="T12" s="121">
        <v>135</v>
      </c>
      <c r="U12" s="121">
        <v>171</v>
      </c>
      <c r="V12" s="124">
        <v>120</v>
      </c>
      <c r="W12" s="124">
        <v>145</v>
      </c>
      <c r="X12" s="125">
        <v>131</v>
      </c>
      <c r="Y12" s="126">
        <v>168</v>
      </c>
      <c r="Z12" s="124">
        <v>132</v>
      </c>
      <c r="AA12" s="124">
        <v>136</v>
      </c>
      <c r="AB12" s="124">
        <v>111</v>
      </c>
      <c r="AC12" s="124">
        <v>132</v>
      </c>
      <c r="AD12" s="124">
        <v>126</v>
      </c>
      <c r="AE12" s="125">
        <v>131</v>
      </c>
      <c r="AF12" s="126"/>
      <c r="AG12" s="124">
        <v>167</v>
      </c>
      <c r="AH12" s="124">
        <v>110</v>
      </c>
      <c r="AI12" s="124"/>
      <c r="AJ12" s="124"/>
      <c r="AK12" s="124">
        <v>122</v>
      </c>
      <c r="AL12" s="125">
        <v>152</v>
      </c>
      <c r="AM12" s="126">
        <v>156</v>
      </c>
      <c r="AN12" s="126">
        <v>139</v>
      </c>
      <c r="AO12" s="126">
        <v>133</v>
      </c>
      <c r="AP12" s="126"/>
      <c r="AQ12" s="126"/>
      <c r="AR12" s="124">
        <v>136</v>
      </c>
      <c r="AS12" s="212">
        <v>137</v>
      </c>
      <c r="AT12" s="126"/>
      <c r="AU12" s="126"/>
      <c r="AV12" s="126"/>
      <c r="AW12" s="126"/>
      <c r="AX12" s="126"/>
      <c r="AY12" s="124"/>
      <c r="AZ12" s="212"/>
      <c r="BA12" s="126"/>
      <c r="BB12" s="126"/>
      <c r="BC12" s="126"/>
      <c r="BD12" s="124"/>
      <c r="BE12" s="133">
        <f>COUNTA(D12:BD12)</f>
        <v>32</v>
      </c>
      <c r="BF12" s="124">
        <f>SUM(D12:BD12)</f>
        <v>4394</v>
      </c>
      <c r="BG12" s="129">
        <f>BF12/BE12</f>
        <v>137.3125</v>
      </c>
      <c r="BH12" s="126">
        <f>MAX(D12:BD12)</f>
        <v>171</v>
      </c>
      <c r="BI12" s="130">
        <f>MIN(D12:BD12)</f>
        <v>105</v>
      </c>
    </row>
    <row r="13" spans="1:61" ht="14.25">
      <c r="A13" s="115">
        <v>11</v>
      </c>
      <c r="B13" s="134" t="s">
        <v>129</v>
      </c>
      <c r="C13" s="120" t="s">
        <v>16</v>
      </c>
      <c r="D13" s="121">
        <v>152</v>
      </c>
      <c r="E13" s="121">
        <v>167</v>
      </c>
      <c r="F13" s="121">
        <v>146</v>
      </c>
      <c r="G13" s="121">
        <v>156</v>
      </c>
      <c r="H13" s="121">
        <v>164</v>
      </c>
      <c r="I13" s="121">
        <v>178</v>
      </c>
      <c r="J13" s="122">
        <v>135</v>
      </c>
      <c r="K13" s="123">
        <v>141</v>
      </c>
      <c r="L13" s="121">
        <v>110</v>
      </c>
      <c r="M13" s="121">
        <v>120</v>
      </c>
      <c r="N13" s="121">
        <v>132</v>
      </c>
      <c r="O13" s="121">
        <v>137</v>
      </c>
      <c r="P13" s="121">
        <v>142</v>
      </c>
      <c r="Q13" s="122">
        <v>151</v>
      </c>
      <c r="R13" s="123">
        <v>155</v>
      </c>
      <c r="S13" s="121">
        <v>152</v>
      </c>
      <c r="T13" s="121">
        <v>157</v>
      </c>
      <c r="U13" s="121">
        <v>161</v>
      </c>
      <c r="V13" s="124">
        <v>135</v>
      </c>
      <c r="W13" s="124">
        <v>117</v>
      </c>
      <c r="X13" s="125">
        <v>140</v>
      </c>
      <c r="Y13" s="126">
        <v>156</v>
      </c>
      <c r="Z13" s="124">
        <v>153</v>
      </c>
      <c r="AA13" s="124">
        <v>150</v>
      </c>
      <c r="AB13" s="124">
        <v>108</v>
      </c>
      <c r="AC13" s="124">
        <v>135</v>
      </c>
      <c r="AD13" s="124">
        <v>100</v>
      </c>
      <c r="AE13" s="125">
        <v>83</v>
      </c>
      <c r="AF13" s="126">
        <v>154</v>
      </c>
      <c r="AG13" s="124">
        <v>115</v>
      </c>
      <c r="AH13" s="124">
        <v>133</v>
      </c>
      <c r="AI13" s="124">
        <v>115</v>
      </c>
      <c r="AJ13" s="124">
        <v>172</v>
      </c>
      <c r="AK13" s="124">
        <v>124</v>
      </c>
      <c r="AL13" s="125">
        <v>138</v>
      </c>
      <c r="AM13" s="126">
        <v>150</v>
      </c>
      <c r="AN13" s="126">
        <v>124</v>
      </c>
      <c r="AO13" s="126">
        <v>124</v>
      </c>
      <c r="AP13" s="126">
        <v>105</v>
      </c>
      <c r="AQ13" s="126">
        <v>126</v>
      </c>
      <c r="AR13" s="124">
        <v>154</v>
      </c>
      <c r="AS13" s="212">
        <v>171</v>
      </c>
      <c r="AT13" s="126">
        <v>148</v>
      </c>
      <c r="AU13" s="126">
        <v>183</v>
      </c>
      <c r="AV13" s="126">
        <v>111</v>
      </c>
      <c r="AW13" s="126">
        <v>102</v>
      </c>
      <c r="AX13" s="126">
        <v>96</v>
      </c>
      <c r="AY13" s="124">
        <v>125</v>
      </c>
      <c r="AZ13" s="212">
        <v>99</v>
      </c>
      <c r="BA13" s="126"/>
      <c r="BB13" s="126"/>
      <c r="BC13" s="126"/>
      <c r="BD13" s="124"/>
      <c r="BE13" s="133">
        <f>COUNTA(D13:BD13)</f>
        <v>49</v>
      </c>
      <c r="BF13" s="124">
        <f>SUM(D13:BD13)</f>
        <v>6702</v>
      </c>
      <c r="BG13" s="129">
        <f>BF13/BE13</f>
        <v>136.77551020408163</v>
      </c>
      <c r="BH13" s="126">
        <f>MAX(D13:BD13)</f>
        <v>183</v>
      </c>
      <c r="BI13" s="130">
        <f>MIN(D13:BD13)</f>
        <v>83</v>
      </c>
    </row>
    <row r="14" spans="1:61" ht="14.25">
      <c r="A14" s="115">
        <v>12</v>
      </c>
      <c r="B14" s="128" t="s">
        <v>134</v>
      </c>
      <c r="C14" s="120" t="s">
        <v>16</v>
      </c>
      <c r="D14" s="121">
        <v>120</v>
      </c>
      <c r="E14" s="121">
        <v>124</v>
      </c>
      <c r="F14" s="121">
        <v>124</v>
      </c>
      <c r="G14" s="121">
        <v>127</v>
      </c>
      <c r="H14" s="121">
        <v>132</v>
      </c>
      <c r="I14" s="121">
        <v>136</v>
      </c>
      <c r="J14" s="122">
        <v>142</v>
      </c>
      <c r="K14" s="123">
        <v>115</v>
      </c>
      <c r="L14" s="121">
        <v>141</v>
      </c>
      <c r="M14" s="121">
        <v>145</v>
      </c>
      <c r="N14" s="121">
        <v>124</v>
      </c>
      <c r="O14" s="121">
        <v>144</v>
      </c>
      <c r="P14" s="121">
        <v>134</v>
      </c>
      <c r="Q14" s="122">
        <v>109</v>
      </c>
      <c r="R14" s="123">
        <v>122</v>
      </c>
      <c r="S14" s="121">
        <v>145</v>
      </c>
      <c r="T14" s="121">
        <v>101</v>
      </c>
      <c r="U14" s="121">
        <v>155</v>
      </c>
      <c r="V14" s="124">
        <v>156</v>
      </c>
      <c r="W14" s="124">
        <v>143</v>
      </c>
      <c r="X14" s="125">
        <v>136</v>
      </c>
      <c r="Y14" s="126">
        <v>177</v>
      </c>
      <c r="Z14" s="124">
        <v>139</v>
      </c>
      <c r="AA14" s="124">
        <v>92</v>
      </c>
      <c r="AB14" s="124">
        <v>128</v>
      </c>
      <c r="AC14" s="124">
        <v>132</v>
      </c>
      <c r="AD14" s="124">
        <v>160</v>
      </c>
      <c r="AE14" s="125">
        <v>120</v>
      </c>
      <c r="AF14" s="126">
        <v>154</v>
      </c>
      <c r="AG14" s="124">
        <v>149</v>
      </c>
      <c r="AH14" s="124">
        <v>126</v>
      </c>
      <c r="AI14" s="124">
        <v>120</v>
      </c>
      <c r="AJ14" s="124">
        <v>112</v>
      </c>
      <c r="AK14" s="124">
        <v>134</v>
      </c>
      <c r="AL14" s="125">
        <v>137</v>
      </c>
      <c r="AM14" s="126">
        <v>133</v>
      </c>
      <c r="AN14" s="126">
        <v>136</v>
      </c>
      <c r="AO14" s="126">
        <v>183</v>
      </c>
      <c r="AP14" s="126">
        <v>122</v>
      </c>
      <c r="AQ14" s="126">
        <v>151</v>
      </c>
      <c r="AR14" s="124">
        <v>106</v>
      </c>
      <c r="AS14" s="212">
        <v>113</v>
      </c>
      <c r="AT14" s="126">
        <v>143</v>
      </c>
      <c r="AU14" s="126">
        <v>111</v>
      </c>
      <c r="AV14" s="126">
        <v>124</v>
      </c>
      <c r="AW14" s="126">
        <v>127</v>
      </c>
      <c r="AX14" s="126">
        <v>143</v>
      </c>
      <c r="AY14" s="124">
        <v>156</v>
      </c>
      <c r="AZ14" s="212">
        <v>131</v>
      </c>
      <c r="BA14" s="126"/>
      <c r="BB14" s="126"/>
      <c r="BC14" s="126"/>
      <c r="BD14" s="124"/>
      <c r="BE14" s="133">
        <f>COUNTA(D14:BD14)</f>
        <v>49</v>
      </c>
      <c r="BF14" s="124">
        <f>SUM(D14:BD14)</f>
        <v>6534</v>
      </c>
      <c r="BG14" s="129">
        <f>BF14/BE14</f>
        <v>133.34693877551021</v>
      </c>
      <c r="BH14" s="126">
        <f>MAX(D14:BD14)</f>
        <v>183</v>
      </c>
      <c r="BI14" s="130">
        <f>MIN(D14:BD14)</f>
        <v>92</v>
      </c>
    </row>
    <row r="15" spans="1:61" ht="13.5" customHeight="1">
      <c r="A15" s="115">
        <v>13</v>
      </c>
      <c r="B15" s="119" t="s">
        <v>132</v>
      </c>
      <c r="C15" s="120" t="s">
        <v>20</v>
      </c>
      <c r="D15" s="121">
        <v>113</v>
      </c>
      <c r="E15" s="121">
        <v>135</v>
      </c>
      <c r="F15" s="121">
        <v>141</v>
      </c>
      <c r="G15" s="121">
        <v>137</v>
      </c>
      <c r="H15" s="121"/>
      <c r="I15" s="121"/>
      <c r="J15" s="122"/>
      <c r="K15" s="123">
        <v>108</v>
      </c>
      <c r="L15" s="121">
        <v>164</v>
      </c>
      <c r="M15" s="121">
        <v>136</v>
      </c>
      <c r="N15" s="121">
        <v>120</v>
      </c>
      <c r="O15" s="121"/>
      <c r="P15" s="121"/>
      <c r="Q15" s="122"/>
      <c r="R15" s="123">
        <v>126</v>
      </c>
      <c r="S15" s="121">
        <v>131</v>
      </c>
      <c r="T15" s="121">
        <v>148</v>
      </c>
      <c r="U15" s="121">
        <v>117</v>
      </c>
      <c r="V15" s="124">
        <v>142</v>
      </c>
      <c r="W15" s="124">
        <v>156</v>
      </c>
      <c r="X15" s="125">
        <v>139</v>
      </c>
      <c r="Y15" s="126"/>
      <c r="Z15" s="124">
        <v>126</v>
      </c>
      <c r="AA15" s="124">
        <v>162</v>
      </c>
      <c r="AB15" s="124">
        <v>118</v>
      </c>
      <c r="AC15" s="124">
        <v>127</v>
      </c>
      <c r="AD15" s="124">
        <v>155</v>
      </c>
      <c r="AE15" s="125">
        <v>130</v>
      </c>
      <c r="AF15" s="126"/>
      <c r="AG15" s="124"/>
      <c r="AH15" s="124"/>
      <c r="AI15" s="124">
        <v>120</v>
      </c>
      <c r="AJ15" s="124">
        <v>119</v>
      </c>
      <c r="AK15" s="124">
        <v>128</v>
      </c>
      <c r="AL15" s="125">
        <v>110</v>
      </c>
      <c r="AM15" s="126">
        <v>119</v>
      </c>
      <c r="AN15" s="126">
        <v>146</v>
      </c>
      <c r="AO15" s="126">
        <v>141</v>
      </c>
      <c r="AP15" s="126">
        <v>161</v>
      </c>
      <c r="AQ15" s="126">
        <v>127</v>
      </c>
      <c r="AR15" s="124">
        <v>126</v>
      </c>
      <c r="AS15" s="212">
        <v>161</v>
      </c>
      <c r="AT15" s="126"/>
      <c r="AU15" s="126"/>
      <c r="AV15" s="126"/>
      <c r="AW15" s="126">
        <v>145</v>
      </c>
      <c r="AX15" s="126">
        <v>109</v>
      </c>
      <c r="AY15" s="124">
        <v>137</v>
      </c>
      <c r="AZ15" s="212">
        <v>120</v>
      </c>
      <c r="BA15" s="126"/>
      <c r="BB15" s="126"/>
      <c r="BC15" s="126"/>
      <c r="BD15" s="124"/>
      <c r="BE15" s="133">
        <f>COUNTA(D15:BD15)</f>
        <v>36</v>
      </c>
      <c r="BF15" s="124">
        <f>SUM(D15:BD15)</f>
        <v>4800</v>
      </c>
      <c r="BG15" s="129">
        <f>BF15/BE15</f>
        <v>133.33333333333334</v>
      </c>
      <c r="BH15" s="126">
        <f>MAX(D15:BD15)</f>
        <v>164</v>
      </c>
      <c r="BI15" s="130">
        <f>MIN(D15:BD15)</f>
        <v>108</v>
      </c>
    </row>
    <row r="16" spans="1:61" ht="14.25">
      <c r="A16" s="115">
        <v>14</v>
      </c>
      <c r="B16" s="119" t="s">
        <v>126</v>
      </c>
      <c r="C16" s="120" t="s">
        <v>7</v>
      </c>
      <c r="D16" s="121">
        <v>149</v>
      </c>
      <c r="E16" s="121">
        <v>135</v>
      </c>
      <c r="F16" s="121">
        <v>130</v>
      </c>
      <c r="G16" s="121">
        <v>168</v>
      </c>
      <c r="H16" s="121">
        <v>131</v>
      </c>
      <c r="I16" s="121">
        <v>103</v>
      </c>
      <c r="J16" s="122"/>
      <c r="K16" s="123">
        <v>125</v>
      </c>
      <c r="L16" s="121">
        <v>104</v>
      </c>
      <c r="M16" s="121">
        <v>134</v>
      </c>
      <c r="N16" s="121">
        <v>134</v>
      </c>
      <c r="O16" s="121">
        <v>114</v>
      </c>
      <c r="P16" s="121">
        <v>151</v>
      </c>
      <c r="Q16" s="122">
        <v>143</v>
      </c>
      <c r="R16" s="123">
        <v>156</v>
      </c>
      <c r="S16" s="121">
        <v>147</v>
      </c>
      <c r="T16" s="121">
        <v>169</v>
      </c>
      <c r="U16" s="121">
        <v>137</v>
      </c>
      <c r="V16" s="124">
        <v>131</v>
      </c>
      <c r="W16" s="124">
        <v>129</v>
      </c>
      <c r="X16" s="125"/>
      <c r="Y16" s="126"/>
      <c r="Z16" s="124"/>
      <c r="AA16" s="124">
        <v>102</v>
      </c>
      <c r="AB16" s="124">
        <v>127</v>
      </c>
      <c r="AC16" s="124"/>
      <c r="AD16" s="124"/>
      <c r="AE16" s="125"/>
      <c r="AF16" s="126"/>
      <c r="AG16" s="124"/>
      <c r="AH16" s="124"/>
      <c r="AI16" s="124"/>
      <c r="AJ16" s="124">
        <v>125</v>
      </c>
      <c r="AK16" s="124"/>
      <c r="AL16" s="125"/>
      <c r="AM16" s="126">
        <v>134</v>
      </c>
      <c r="AN16" s="126">
        <v>136</v>
      </c>
      <c r="AO16" s="126">
        <v>107</v>
      </c>
      <c r="AP16" s="126">
        <v>152</v>
      </c>
      <c r="AQ16" s="126"/>
      <c r="AR16" s="124">
        <v>147</v>
      </c>
      <c r="AS16" s="212">
        <v>123</v>
      </c>
      <c r="AT16" s="126">
        <v>113</v>
      </c>
      <c r="AU16" s="126">
        <v>143</v>
      </c>
      <c r="AV16" s="126">
        <v>148</v>
      </c>
      <c r="AW16" s="126">
        <v>136</v>
      </c>
      <c r="AX16" s="126">
        <v>134</v>
      </c>
      <c r="AY16" s="124">
        <v>122</v>
      </c>
      <c r="AZ16" s="212">
        <v>116</v>
      </c>
      <c r="BA16" s="126"/>
      <c r="BB16" s="126"/>
      <c r="BC16" s="126"/>
      <c r="BD16" s="124"/>
      <c r="BE16" s="133">
        <f>COUNTA(D16:BD16)</f>
        <v>35</v>
      </c>
      <c r="BF16" s="124">
        <f>SUM(D16:BD16)</f>
        <v>4655</v>
      </c>
      <c r="BG16" s="129">
        <f>BF16/BE16</f>
        <v>133</v>
      </c>
      <c r="BH16" s="126">
        <f>MAX(D16:BD16)</f>
        <v>169</v>
      </c>
      <c r="BI16" s="130">
        <f>MIN(D16:BD16)</f>
        <v>102</v>
      </c>
    </row>
    <row r="17" spans="1:62" ht="14.25">
      <c r="A17" s="115">
        <v>15</v>
      </c>
      <c r="B17" s="119" t="s">
        <v>136</v>
      </c>
      <c r="C17" s="120" t="s">
        <v>19</v>
      </c>
      <c r="D17" s="121"/>
      <c r="E17" s="121"/>
      <c r="F17" s="121"/>
      <c r="G17" s="121"/>
      <c r="H17" s="121"/>
      <c r="I17" s="121"/>
      <c r="J17" s="122"/>
      <c r="K17" s="123">
        <v>139</v>
      </c>
      <c r="L17" s="121"/>
      <c r="M17" s="121">
        <v>140</v>
      </c>
      <c r="N17" s="121">
        <v>131</v>
      </c>
      <c r="O17" s="121">
        <v>160</v>
      </c>
      <c r="P17" s="121"/>
      <c r="Q17" s="122"/>
      <c r="R17" s="123"/>
      <c r="S17" s="121"/>
      <c r="T17" s="121"/>
      <c r="U17" s="121"/>
      <c r="V17" s="124"/>
      <c r="W17" s="124"/>
      <c r="X17" s="125"/>
      <c r="Y17" s="126">
        <v>121</v>
      </c>
      <c r="Z17" s="124">
        <v>118</v>
      </c>
      <c r="AA17" s="124">
        <v>112</v>
      </c>
      <c r="AB17" s="131">
        <v>124</v>
      </c>
      <c r="AC17" s="124"/>
      <c r="AD17" s="124">
        <v>132</v>
      </c>
      <c r="AE17" s="125"/>
      <c r="AF17" s="126">
        <v>139</v>
      </c>
      <c r="AG17" s="124"/>
      <c r="AH17" s="124">
        <v>106</v>
      </c>
      <c r="AI17" s="124"/>
      <c r="AJ17" s="124"/>
      <c r="AK17" s="124"/>
      <c r="AL17" s="125"/>
      <c r="AM17" s="126"/>
      <c r="AN17" s="126"/>
      <c r="AO17" s="126"/>
      <c r="AP17" s="126">
        <v>177</v>
      </c>
      <c r="AQ17" s="126">
        <v>149</v>
      </c>
      <c r="AR17" s="124">
        <v>108</v>
      </c>
      <c r="AS17" s="212"/>
      <c r="AT17" s="126"/>
      <c r="AU17" s="126"/>
      <c r="AV17" s="126"/>
      <c r="AW17" s="126"/>
      <c r="AX17" s="126"/>
      <c r="AY17" s="124"/>
      <c r="AZ17" s="212"/>
      <c r="BA17" s="126"/>
      <c r="BB17" s="126"/>
      <c r="BC17" s="126"/>
      <c r="BD17" s="124"/>
      <c r="BE17" s="206">
        <f>COUNTA(D17:BD17)</f>
        <v>14</v>
      </c>
      <c r="BF17" s="124">
        <f>SUM(D17:BD17)</f>
        <v>1856</v>
      </c>
      <c r="BG17" s="129">
        <f>BF17/BE17</f>
        <v>132.57142857142858</v>
      </c>
      <c r="BH17" s="126">
        <f>MAX(D17:BD17)</f>
        <v>177</v>
      </c>
      <c r="BI17" s="130">
        <f>MIN(D17:BD17)</f>
        <v>106</v>
      </c>
    </row>
    <row r="18" spans="1:62" ht="14.25">
      <c r="A18" s="115">
        <v>16</v>
      </c>
      <c r="B18" s="119" t="s">
        <v>332</v>
      </c>
      <c r="C18" s="120" t="s">
        <v>7</v>
      </c>
      <c r="D18" s="121"/>
      <c r="E18" s="121"/>
      <c r="F18" s="121"/>
      <c r="G18" s="121"/>
      <c r="H18" s="121"/>
      <c r="I18" s="121"/>
      <c r="J18" s="122"/>
      <c r="K18" s="123"/>
      <c r="L18" s="121"/>
      <c r="M18" s="121"/>
      <c r="N18" s="121"/>
      <c r="O18" s="121"/>
      <c r="P18" s="121"/>
      <c r="Q18" s="122"/>
      <c r="R18" s="123"/>
      <c r="S18" s="121"/>
      <c r="T18" s="121"/>
      <c r="U18" s="121"/>
      <c r="V18" s="124"/>
      <c r="W18" s="124"/>
      <c r="X18" s="125"/>
      <c r="Y18" s="126"/>
      <c r="Z18" s="124"/>
      <c r="AA18" s="124"/>
      <c r="AB18" s="124"/>
      <c r="AC18" s="124"/>
      <c r="AD18" s="124"/>
      <c r="AE18" s="125"/>
      <c r="AF18" s="126"/>
      <c r="AG18" s="124"/>
      <c r="AH18" s="124"/>
      <c r="AI18" s="124"/>
      <c r="AJ18" s="124">
        <v>141</v>
      </c>
      <c r="AK18" s="124">
        <v>124</v>
      </c>
      <c r="AL18" s="125"/>
      <c r="AM18" s="126"/>
      <c r="AN18" s="126"/>
      <c r="AO18" s="126"/>
      <c r="AP18" s="126"/>
      <c r="AQ18" s="126"/>
      <c r="AR18" s="124"/>
      <c r="AS18" s="212"/>
      <c r="AT18" s="126"/>
      <c r="AU18" s="126"/>
      <c r="AV18" s="126"/>
      <c r="AW18" s="126"/>
      <c r="AX18" s="126"/>
      <c r="AY18" s="124"/>
      <c r="AZ18" s="212"/>
      <c r="BA18" s="126"/>
      <c r="BB18" s="126"/>
      <c r="BC18" s="126"/>
      <c r="BD18" s="124"/>
      <c r="BE18" s="206">
        <f>COUNTA(D18:BD18)</f>
        <v>2</v>
      </c>
      <c r="BF18" s="124">
        <f>SUM(D18:BD18)</f>
        <v>265</v>
      </c>
      <c r="BG18" s="129">
        <f>BF18/BE18</f>
        <v>132.5</v>
      </c>
      <c r="BH18" s="126">
        <f>MAX(D18:BD18)</f>
        <v>141</v>
      </c>
      <c r="BI18" s="130">
        <f>MIN(D18:BD18)</f>
        <v>124</v>
      </c>
    </row>
    <row r="19" spans="1:62" ht="14.25">
      <c r="A19" s="115">
        <v>17</v>
      </c>
      <c r="B19" s="119" t="s">
        <v>300</v>
      </c>
      <c r="C19" s="120" t="s">
        <v>11</v>
      </c>
      <c r="D19" s="121"/>
      <c r="E19" s="121"/>
      <c r="F19" s="121"/>
      <c r="G19" s="121"/>
      <c r="H19" s="121"/>
      <c r="I19" s="121"/>
      <c r="J19" s="122"/>
      <c r="K19" s="123"/>
      <c r="L19" s="121"/>
      <c r="M19" s="121"/>
      <c r="N19" s="121"/>
      <c r="O19" s="121"/>
      <c r="P19" s="121"/>
      <c r="Q19" s="122"/>
      <c r="R19" s="123"/>
      <c r="S19" s="121"/>
      <c r="T19" s="121"/>
      <c r="U19" s="121"/>
      <c r="V19" s="124"/>
      <c r="W19" s="124"/>
      <c r="X19" s="125"/>
      <c r="Y19" s="126"/>
      <c r="Z19" s="124">
        <v>130</v>
      </c>
      <c r="AA19" s="124"/>
      <c r="AB19" s="124">
        <v>117</v>
      </c>
      <c r="AC19" s="124">
        <v>149</v>
      </c>
      <c r="AD19" s="124"/>
      <c r="AE19" s="125"/>
      <c r="AF19" s="126"/>
      <c r="AG19" s="124"/>
      <c r="AH19" s="124"/>
      <c r="AI19" s="124"/>
      <c r="AJ19" s="124"/>
      <c r="AK19" s="124"/>
      <c r="AL19" s="125"/>
      <c r="AM19" s="126"/>
      <c r="AN19" s="126"/>
      <c r="AO19" s="126"/>
      <c r="AP19" s="126"/>
      <c r="AQ19" s="126"/>
      <c r="AR19" s="124"/>
      <c r="AS19" s="212"/>
      <c r="AT19" s="126"/>
      <c r="AU19" s="126"/>
      <c r="AV19" s="126"/>
      <c r="AW19" s="126"/>
      <c r="AX19" s="126"/>
      <c r="AY19" s="124"/>
      <c r="AZ19" s="212"/>
      <c r="BA19" s="126"/>
      <c r="BB19" s="126"/>
      <c r="BC19" s="126"/>
      <c r="BD19" s="124"/>
      <c r="BE19" s="206">
        <f>COUNTA(D19:BD19)</f>
        <v>3</v>
      </c>
      <c r="BF19" s="124">
        <f>SUM(D19:BD19)</f>
        <v>396</v>
      </c>
      <c r="BG19" s="129">
        <f>BF19/BE19</f>
        <v>132</v>
      </c>
      <c r="BH19" s="126">
        <f>MAX(D19:BD19)</f>
        <v>149</v>
      </c>
      <c r="BI19" s="130">
        <f>MIN(D19:BD19)</f>
        <v>117</v>
      </c>
    </row>
    <row r="20" spans="1:62" ht="14.25">
      <c r="A20" s="115">
        <v>18</v>
      </c>
      <c r="B20" s="103" t="s">
        <v>135</v>
      </c>
      <c r="C20" s="104" t="s">
        <v>19</v>
      </c>
      <c r="D20" s="105">
        <v>87</v>
      </c>
      <c r="E20" s="105">
        <v>169</v>
      </c>
      <c r="F20" s="105"/>
      <c r="G20" s="105">
        <v>143</v>
      </c>
      <c r="H20" s="105"/>
      <c r="I20" s="105">
        <v>138</v>
      </c>
      <c r="J20" s="107"/>
      <c r="K20" s="108">
        <v>132</v>
      </c>
      <c r="L20" s="105"/>
      <c r="M20" s="105">
        <v>142</v>
      </c>
      <c r="N20" s="105"/>
      <c r="O20" s="105">
        <v>159</v>
      </c>
      <c r="P20" s="105">
        <v>134</v>
      </c>
      <c r="Q20" s="107">
        <v>108</v>
      </c>
      <c r="R20" s="108">
        <v>155</v>
      </c>
      <c r="S20" s="105">
        <v>130</v>
      </c>
      <c r="T20" s="105">
        <v>134</v>
      </c>
      <c r="U20" s="105"/>
      <c r="V20" s="109">
        <v>88</v>
      </c>
      <c r="W20" s="109">
        <v>118</v>
      </c>
      <c r="X20" s="110">
        <v>142</v>
      </c>
      <c r="Y20" s="111">
        <v>108</v>
      </c>
      <c r="Z20" s="109">
        <v>137</v>
      </c>
      <c r="AA20" s="109">
        <v>125</v>
      </c>
      <c r="AB20" s="109"/>
      <c r="AC20" s="109">
        <v>97</v>
      </c>
      <c r="AD20" s="109"/>
      <c r="AE20" s="110">
        <v>87</v>
      </c>
      <c r="AF20" s="111">
        <v>148</v>
      </c>
      <c r="AG20" s="109">
        <v>170</v>
      </c>
      <c r="AH20" s="109"/>
      <c r="AI20" s="109">
        <v>156</v>
      </c>
      <c r="AJ20" s="109">
        <v>159</v>
      </c>
      <c r="AK20" s="109">
        <v>164</v>
      </c>
      <c r="AL20" s="110">
        <v>170</v>
      </c>
      <c r="AM20" s="111">
        <v>155</v>
      </c>
      <c r="AN20" s="111">
        <v>142</v>
      </c>
      <c r="AO20" s="111">
        <v>87</v>
      </c>
      <c r="AP20" s="111"/>
      <c r="AQ20" s="111"/>
      <c r="AR20" s="109"/>
      <c r="AS20" s="210"/>
      <c r="AT20" s="111"/>
      <c r="AU20" s="111"/>
      <c r="AV20" s="111"/>
      <c r="AW20" s="111">
        <v>128</v>
      </c>
      <c r="AX20" s="111">
        <v>117</v>
      </c>
      <c r="AY20" s="109">
        <v>104</v>
      </c>
      <c r="AZ20" s="210">
        <v>111</v>
      </c>
      <c r="BA20" s="111"/>
      <c r="BB20" s="111"/>
      <c r="BC20" s="111"/>
      <c r="BD20" s="109"/>
      <c r="BE20" s="137">
        <f>COUNTA(D20:BD20)</f>
        <v>33</v>
      </c>
      <c r="BF20" s="109">
        <f>SUM(D20:BD20)</f>
        <v>4344</v>
      </c>
      <c r="BG20" s="112">
        <f>BF20/BE20</f>
        <v>131.63636363636363</v>
      </c>
      <c r="BH20" s="111">
        <f>MAX(D20:BD20)</f>
        <v>170</v>
      </c>
      <c r="BI20" s="114">
        <f>MIN(D20:BD20)</f>
        <v>87</v>
      </c>
    </row>
    <row r="21" spans="1:62" ht="14.25">
      <c r="A21" s="115">
        <v>19</v>
      </c>
      <c r="B21" s="103" t="s">
        <v>258</v>
      </c>
      <c r="C21" s="104" t="s">
        <v>7</v>
      </c>
      <c r="D21" s="105"/>
      <c r="E21" s="105"/>
      <c r="F21" s="105"/>
      <c r="G21" s="105"/>
      <c r="H21" s="105"/>
      <c r="I21" s="105"/>
      <c r="J21" s="107"/>
      <c r="K21" s="108"/>
      <c r="L21" s="105"/>
      <c r="M21" s="105"/>
      <c r="N21" s="105"/>
      <c r="O21" s="105"/>
      <c r="P21" s="105"/>
      <c r="Q21" s="107"/>
      <c r="R21" s="108"/>
      <c r="S21" s="105"/>
      <c r="T21" s="105"/>
      <c r="U21" s="105"/>
      <c r="V21" s="109">
        <v>138</v>
      </c>
      <c r="W21" s="109">
        <v>134</v>
      </c>
      <c r="X21" s="110">
        <v>115</v>
      </c>
      <c r="Y21" s="204"/>
      <c r="Z21" s="109"/>
      <c r="AA21" s="109"/>
      <c r="AB21" s="109"/>
      <c r="AC21" s="109"/>
      <c r="AD21" s="109"/>
      <c r="AE21" s="110"/>
      <c r="AF21" s="111"/>
      <c r="AG21" s="109"/>
      <c r="AH21" s="109"/>
      <c r="AI21" s="109"/>
      <c r="AJ21" s="109"/>
      <c r="AK21" s="109"/>
      <c r="AL21" s="110"/>
      <c r="AM21" s="111"/>
      <c r="AN21" s="111"/>
      <c r="AO21" s="111"/>
      <c r="AP21" s="111"/>
      <c r="AQ21" s="111"/>
      <c r="AR21" s="109"/>
      <c r="AS21" s="210"/>
      <c r="AT21" s="111"/>
      <c r="AU21" s="111"/>
      <c r="AV21" s="111"/>
      <c r="AW21" s="111"/>
      <c r="AX21" s="111"/>
      <c r="AY21" s="109"/>
      <c r="AZ21" s="210"/>
      <c r="BA21" s="111"/>
      <c r="BB21" s="111"/>
      <c r="BC21" s="111"/>
      <c r="BD21" s="109"/>
      <c r="BE21" s="205">
        <f>COUNTA(D21:BD21)</f>
        <v>3</v>
      </c>
      <c r="BF21" s="109">
        <f>SUM(D21:BD21)</f>
        <v>387</v>
      </c>
      <c r="BG21" s="112">
        <f>BF21/BE21</f>
        <v>129</v>
      </c>
      <c r="BH21" s="111">
        <f>MAX(D21:BD21)</f>
        <v>138</v>
      </c>
      <c r="BI21" s="114">
        <f>MIN(D21:BD21)</f>
        <v>115</v>
      </c>
    </row>
    <row r="22" spans="1:62" ht="14.25">
      <c r="A22" s="115">
        <v>20</v>
      </c>
      <c r="B22" s="119" t="s">
        <v>130</v>
      </c>
      <c r="C22" s="120" t="s">
        <v>7</v>
      </c>
      <c r="D22" s="121"/>
      <c r="E22" s="121"/>
      <c r="F22" s="121"/>
      <c r="G22" s="121"/>
      <c r="H22" s="121">
        <v>117</v>
      </c>
      <c r="I22" s="121">
        <v>116</v>
      </c>
      <c r="J22" s="122">
        <v>162</v>
      </c>
      <c r="K22" s="123"/>
      <c r="L22" s="121"/>
      <c r="M22" s="121"/>
      <c r="N22" s="121"/>
      <c r="O22" s="121"/>
      <c r="P22" s="121"/>
      <c r="Q22" s="122"/>
      <c r="R22" s="123"/>
      <c r="S22" s="121"/>
      <c r="T22" s="121"/>
      <c r="U22" s="121"/>
      <c r="V22" s="124"/>
      <c r="W22" s="124"/>
      <c r="X22" s="125"/>
      <c r="Y22" s="126"/>
      <c r="Z22" s="124"/>
      <c r="AA22" s="124"/>
      <c r="AB22" s="131"/>
      <c r="AC22" s="124"/>
      <c r="AD22" s="124"/>
      <c r="AE22" s="125"/>
      <c r="AF22" s="126"/>
      <c r="AG22" s="124"/>
      <c r="AH22" s="124"/>
      <c r="AI22" s="124"/>
      <c r="AJ22" s="124"/>
      <c r="AK22" s="124"/>
      <c r="AL22" s="125">
        <v>101</v>
      </c>
      <c r="AM22" s="126"/>
      <c r="AN22" s="126"/>
      <c r="AO22" s="126"/>
      <c r="AP22" s="126"/>
      <c r="AQ22" s="126"/>
      <c r="AR22" s="124"/>
      <c r="AS22" s="212"/>
      <c r="AT22" s="126"/>
      <c r="AU22" s="126"/>
      <c r="AV22" s="126"/>
      <c r="AW22" s="126"/>
      <c r="AX22" s="126"/>
      <c r="AY22" s="124"/>
      <c r="AZ22" s="212"/>
      <c r="BA22" s="126"/>
      <c r="BB22" s="126"/>
      <c r="BC22" s="126"/>
      <c r="BD22" s="124"/>
      <c r="BE22" s="205">
        <f>COUNTA(D22:BD22)</f>
        <v>4</v>
      </c>
      <c r="BF22" s="109">
        <f>SUM(D22:BD22)</f>
        <v>496</v>
      </c>
      <c r="BG22" s="112">
        <f>BF22/BE22</f>
        <v>124</v>
      </c>
      <c r="BH22" s="111">
        <f>MAX(D22:BD22)</f>
        <v>162</v>
      </c>
      <c r="BI22" s="114">
        <f>MIN(D22:BD22)</f>
        <v>101</v>
      </c>
    </row>
    <row r="23" spans="1:62" ht="14.25">
      <c r="A23" s="115">
        <v>21</v>
      </c>
      <c r="B23" s="119" t="s">
        <v>128</v>
      </c>
      <c r="C23" s="120" t="s">
        <v>19</v>
      </c>
      <c r="D23" s="121"/>
      <c r="E23" s="121"/>
      <c r="F23" s="121"/>
      <c r="G23" s="121"/>
      <c r="H23" s="121">
        <v>140</v>
      </c>
      <c r="I23" s="121">
        <v>114</v>
      </c>
      <c r="J23" s="122">
        <v>145</v>
      </c>
      <c r="K23" s="123"/>
      <c r="L23" s="121">
        <v>86</v>
      </c>
      <c r="M23" s="121"/>
      <c r="N23" s="121">
        <v>136</v>
      </c>
      <c r="O23" s="121"/>
      <c r="P23" s="121">
        <v>133</v>
      </c>
      <c r="Q23" s="122">
        <v>132</v>
      </c>
      <c r="R23" s="123">
        <v>128</v>
      </c>
      <c r="S23" s="121">
        <v>122</v>
      </c>
      <c r="T23" s="121">
        <v>119</v>
      </c>
      <c r="U23" s="121">
        <v>146</v>
      </c>
      <c r="V23" s="124"/>
      <c r="W23" s="124"/>
      <c r="X23" s="125"/>
      <c r="Y23" s="126"/>
      <c r="Z23" s="124"/>
      <c r="AA23" s="124"/>
      <c r="AB23" s="124"/>
      <c r="AC23" s="124"/>
      <c r="AD23" s="124"/>
      <c r="AE23" s="125"/>
      <c r="AF23" s="126"/>
      <c r="AG23" s="124">
        <v>107</v>
      </c>
      <c r="AH23" s="124">
        <v>152</v>
      </c>
      <c r="AI23" s="124">
        <v>119</v>
      </c>
      <c r="AJ23" s="124">
        <v>135</v>
      </c>
      <c r="AK23" s="124"/>
      <c r="AL23" s="125">
        <v>88</v>
      </c>
      <c r="AM23" s="126">
        <v>149</v>
      </c>
      <c r="AN23" s="126">
        <v>116</v>
      </c>
      <c r="AO23" s="126">
        <v>127</v>
      </c>
      <c r="AP23" s="126">
        <v>107</v>
      </c>
      <c r="AQ23" s="126">
        <v>119</v>
      </c>
      <c r="AR23" s="124"/>
      <c r="AS23" s="212">
        <v>97</v>
      </c>
      <c r="AT23" s="126">
        <v>130</v>
      </c>
      <c r="AU23" s="126">
        <v>122</v>
      </c>
      <c r="AV23" s="126">
        <v>101</v>
      </c>
      <c r="AW23" s="126"/>
      <c r="AX23" s="126">
        <v>107</v>
      </c>
      <c r="AY23" s="124">
        <v>126</v>
      </c>
      <c r="AZ23" s="212">
        <v>114</v>
      </c>
      <c r="BA23" s="126"/>
      <c r="BB23" s="126"/>
      <c r="BC23" s="126"/>
      <c r="BD23" s="124"/>
      <c r="BE23" s="137">
        <f>COUNTA(D23:BD23)</f>
        <v>28</v>
      </c>
      <c r="BF23" s="109">
        <f>SUM(D23:BD23)</f>
        <v>3417</v>
      </c>
      <c r="BG23" s="112">
        <f>BF23/BE23</f>
        <v>122.03571428571429</v>
      </c>
      <c r="BH23" s="111">
        <f>MAX(D23:BD23)</f>
        <v>152</v>
      </c>
      <c r="BI23" s="114">
        <f>MIN(D23:BD23)</f>
        <v>86</v>
      </c>
    </row>
    <row r="24" spans="1:62" ht="14.25">
      <c r="A24" s="115">
        <v>22</v>
      </c>
      <c r="B24" s="103" t="s">
        <v>133</v>
      </c>
      <c r="C24" s="120" t="s">
        <v>17</v>
      </c>
      <c r="D24" s="105"/>
      <c r="E24" s="105"/>
      <c r="F24" s="105"/>
      <c r="G24" s="105"/>
      <c r="H24" s="105">
        <v>130</v>
      </c>
      <c r="I24" s="105">
        <v>120</v>
      </c>
      <c r="J24" s="107">
        <v>129</v>
      </c>
      <c r="K24" s="108"/>
      <c r="L24" s="105"/>
      <c r="M24" s="105"/>
      <c r="N24" s="105"/>
      <c r="O24" s="105">
        <v>121</v>
      </c>
      <c r="P24" s="105">
        <v>133</v>
      </c>
      <c r="Q24" s="107">
        <v>122</v>
      </c>
      <c r="R24" s="108"/>
      <c r="S24" s="105"/>
      <c r="T24" s="105"/>
      <c r="U24" s="105"/>
      <c r="V24" s="109">
        <v>108</v>
      </c>
      <c r="W24" s="109">
        <v>122</v>
      </c>
      <c r="X24" s="110">
        <v>117</v>
      </c>
      <c r="Y24" s="111">
        <v>126</v>
      </c>
      <c r="Z24" s="109">
        <v>109</v>
      </c>
      <c r="AA24" s="109">
        <v>126</v>
      </c>
      <c r="AB24" s="116"/>
      <c r="AC24" s="109"/>
      <c r="AD24" s="109"/>
      <c r="AE24" s="110"/>
      <c r="AF24" s="111">
        <v>103</v>
      </c>
      <c r="AG24" s="109">
        <v>127</v>
      </c>
      <c r="AH24" s="109"/>
      <c r="AI24" s="109"/>
      <c r="AJ24" s="109"/>
      <c r="AK24" s="109"/>
      <c r="AL24" s="110"/>
      <c r="AM24" s="111">
        <v>108</v>
      </c>
      <c r="AN24" s="111">
        <v>115</v>
      </c>
      <c r="AO24" s="111">
        <v>153</v>
      </c>
      <c r="AP24" s="111">
        <v>126</v>
      </c>
      <c r="AQ24" s="111"/>
      <c r="AR24" s="109"/>
      <c r="AS24" s="210"/>
      <c r="AT24" s="111"/>
      <c r="AU24" s="111"/>
      <c r="AV24" s="111"/>
      <c r="AW24" s="111"/>
      <c r="AX24" s="111"/>
      <c r="AY24" s="109"/>
      <c r="AZ24" s="210"/>
      <c r="BA24" s="111"/>
      <c r="BB24" s="111"/>
      <c r="BC24" s="111"/>
      <c r="BD24" s="109"/>
      <c r="BE24" s="205">
        <f>COUNTA(D24:BD24)</f>
        <v>18</v>
      </c>
      <c r="BF24" s="109">
        <f>SUM(D24:BD24)</f>
        <v>2195</v>
      </c>
      <c r="BG24" s="112">
        <f>BF24/BE24</f>
        <v>121.94444444444444</v>
      </c>
      <c r="BH24" s="109">
        <f>MAX(D24:BD24)</f>
        <v>153</v>
      </c>
      <c r="BI24" s="114">
        <f>MIN(D24:BD24)</f>
        <v>103</v>
      </c>
    </row>
    <row r="25" spans="1:62" ht="14.25">
      <c r="A25" s="115">
        <v>23</v>
      </c>
      <c r="B25" s="118" t="s">
        <v>138</v>
      </c>
      <c r="C25" s="104" t="s">
        <v>17</v>
      </c>
      <c r="D25" s="105">
        <v>118</v>
      </c>
      <c r="E25" s="105">
        <v>101</v>
      </c>
      <c r="F25" s="105">
        <v>111</v>
      </c>
      <c r="G25" s="105">
        <v>125</v>
      </c>
      <c r="H25" s="105">
        <v>111</v>
      </c>
      <c r="I25" s="105">
        <v>116</v>
      </c>
      <c r="J25" s="107">
        <v>130</v>
      </c>
      <c r="K25" s="108">
        <v>104</v>
      </c>
      <c r="L25" s="105">
        <v>114</v>
      </c>
      <c r="M25" s="105">
        <v>110</v>
      </c>
      <c r="N25" s="105">
        <v>130</v>
      </c>
      <c r="O25" s="105"/>
      <c r="P25" s="105"/>
      <c r="Q25" s="107"/>
      <c r="R25" s="108">
        <v>152</v>
      </c>
      <c r="S25" s="105">
        <v>132</v>
      </c>
      <c r="T25" s="105">
        <v>102</v>
      </c>
      <c r="U25" s="105">
        <v>117</v>
      </c>
      <c r="V25" s="109">
        <v>149</v>
      </c>
      <c r="W25" s="109">
        <v>132</v>
      </c>
      <c r="X25" s="110">
        <v>134</v>
      </c>
      <c r="Y25" s="111">
        <v>135</v>
      </c>
      <c r="Z25" s="109">
        <v>139</v>
      </c>
      <c r="AA25" s="109">
        <v>149</v>
      </c>
      <c r="AB25" s="109">
        <v>134</v>
      </c>
      <c r="AC25" s="109">
        <v>86</v>
      </c>
      <c r="AD25" s="109">
        <v>123</v>
      </c>
      <c r="AE25" s="110">
        <v>131</v>
      </c>
      <c r="AF25" s="111">
        <v>104</v>
      </c>
      <c r="AG25" s="109">
        <v>129</v>
      </c>
      <c r="AH25" s="109">
        <v>81</v>
      </c>
      <c r="AI25" s="109">
        <v>120</v>
      </c>
      <c r="AJ25" s="109">
        <v>98</v>
      </c>
      <c r="AK25" s="109">
        <v>95</v>
      </c>
      <c r="AL25" s="110"/>
      <c r="AM25" s="111">
        <v>135</v>
      </c>
      <c r="AN25" s="111">
        <v>123</v>
      </c>
      <c r="AO25" s="111">
        <v>146</v>
      </c>
      <c r="AP25" s="111">
        <v>133</v>
      </c>
      <c r="AQ25" s="111">
        <v>129</v>
      </c>
      <c r="AR25" s="109">
        <v>139</v>
      </c>
      <c r="AS25" s="210">
        <v>106</v>
      </c>
      <c r="AT25" s="111">
        <v>122</v>
      </c>
      <c r="AU25" s="111">
        <v>128</v>
      </c>
      <c r="AV25" s="111">
        <v>99</v>
      </c>
      <c r="AW25" s="111">
        <v>151</v>
      </c>
      <c r="AX25" s="111">
        <v>113</v>
      </c>
      <c r="AY25" s="109">
        <v>150</v>
      </c>
      <c r="AZ25" s="210">
        <v>101</v>
      </c>
      <c r="BA25" s="111"/>
      <c r="BB25" s="111"/>
      <c r="BC25" s="111"/>
      <c r="BD25" s="109"/>
      <c r="BE25" s="137">
        <f>COUNTA(D25:BD25)</f>
        <v>45</v>
      </c>
      <c r="BF25" s="109">
        <f>SUM(D25:BD25)</f>
        <v>5487</v>
      </c>
      <c r="BG25" s="112">
        <f>BF25/BE25</f>
        <v>121.93333333333334</v>
      </c>
      <c r="BH25" s="109">
        <f>MAX(D25:BD25)</f>
        <v>152</v>
      </c>
      <c r="BI25" s="114">
        <f>MIN(D25:BD25)</f>
        <v>81</v>
      </c>
    </row>
    <row r="26" spans="1:62" ht="14.25">
      <c r="A26" s="115">
        <v>24</v>
      </c>
      <c r="B26" s="128" t="s">
        <v>399</v>
      </c>
      <c r="C26" s="120" t="s">
        <v>10</v>
      </c>
      <c r="D26" s="121"/>
      <c r="E26" s="121"/>
      <c r="F26" s="121"/>
      <c r="G26" s="121"/>
      <c r="H26" s="121"/>
      <c r="I26" s="121"/>
      <c r="J26" s="122"/>
      <c r="K26" s="123"/>
      <c r="L26" s="121"/>
      <c r="M26" s="121"/>
      <c r="N26" s="121"/>
      <c r="O26" s="121"/>
      <c r="P26" s="121"/>
      <c r="Q26" s="122"/>
      <c r="R26" s="123"/>
      <c r="S26" s="121"/>
      <c r="T26" s="121"/>
      <c r="U26" s="121"/>
      <c r="V26" s="124"/>
      <c r="W26" s="124"/>
      <c r="X26" s="125"/>
      <c r="Y26" s="126"/>
      <c r="Z26" s="124"/>
      <c r="AA26" s="124"/>
      <c r="AB26" s="124"/>
      <c r="AC26" s="124"/>
      <c r="AD26" s="124"/>
      <c r="AE26" s="125"/>
      <c r="AF26" s="126"/>
      <c r="AG26" s="124"/>
      <c r="AH26" s="124"/>
      <c r="AI26" s="124"/>
      <c r="AJ26" s="124"/>
      <c r="AK26" s="124"/>
      <c r="AL26" s="125"/>
      <c r="AM26" s="126"/>
      <c r="AN26" s="126"/>
      <c r="AO26" s="126"/>
      <c r="AP26" s="126"/>
      <c r="AQ26" s="126"/>
      <c r="AR26" s="124"/>
      <c r="AS26" s="212"/>
      <c r="AT26" s="126">
        <v>94</v>
      </c>
      <c r="AU26" s="126">
        <v>111</v>
      </c>
      <c r="AV26" s="126">
        <v>173</v>
      </c>
      <c r="AW26" s="126">
        <v>109</v>
      </c>
      <c r="AX26" s="126"/>
      <c r="AY26" s="124"/>
      <c r="AZ26" s="212"/>
      <c r="BA26" s="126"/>
      <c r="BB26" s="126"/>
      <c r="BC26" s="126"/>
      <c r="BD26" s="124"/>
      <c r="BE26" s="205">
        <f>COUNTA(D26:BD26)</f>
        <v>4</v>
      </c>
      <c r="BF26" s="109">
        <f>SUM(D26:BD26)</f>
        <v>487</v>
      </c>
      <c r="BG26" s="112">
        <f>BF26/BE26</f>
        <v>121.75</v>
      </c>
      <c r="BH26" s="109">
        <f>MAX(D26:BD26)</f>
        <v>173</v>
      </c>
      <c r="BI26" s="114">
        <f>MIN(D26:BD26)</f>
        <v>94</v>
      </c>
    </row>
    <row r="27" spans="1:62" ht="14.25">
      <c r="A27" s="115">
        <v>25</v>
      </c>
      <c r="B27" s="117" t="s">
        <v>137</v>
      </c>
      <c r="C27" s="104" t="s">
        <v>17</v>
      </c>
      <c r="D27" s="105">
        <v>109</v>
      </c>
      <c r="E27" s="105">
        <v>112</v>
      </c>
      <c r="F27" s="105">
        <v>154</v>
      </c>
      <c r="G27" s="105">
        <v>109</v>
      </c>
      <c r="H27" s="105"/>
      <c r="I27" s="105"/>
      <c r="J27" s="107"/>
      <c r="K27" s="108">
        <v>112</v>
      </c>
      <c r="L27" s="105">
        <v>130</v>
      </c>
      <c r="M27" s="105">
        <v>127</v>
      </c>
      <c r="N27" s="105">
        <v>103</v>
      </c>
      <c r="O27" s="105">
        <v>154</v>
      </c>
      <c r="P27" s="105">
        <v>153</v>
      </c>
      <c r="Q27" s="107">
        <v>130</v>
      </c>
      <c r="R27" s="108">
        <v>120</v>
      </c>
      <c r="S27" s="105">
        <v>123</v>
      </c>
      <c r="T27" s="105">
        <v>117</v>
      </c>
      <c r="U27" s="105">
        <v>134</v>
      </c>
      <c r="V27" s="109">
        <v>104</v>
      </c>
      <c r="W27" s="109">
        <v>158</v>
      </c>
      <c r="X27" s="110">
        <v>112</v>
      </c>
      <c r="Y27" s="111"/>
      <c r="Z27" s="109">
        <v>112</v>
      </c>
      <c r="AA27" s="109"/>
      <c r="AB27" s="116">
        <v>130</v>
      </c>
      <c r="AC27" s="109">
        <v>120</v>
      </c>
      <c r="AD27" s="109">
        <v>117</v>
      </c>
      <c r="AE27" s="110">
        <v>138</v>
      </c>
      <c r="AF27" s="111"/>
      <c r="AG27" s="109"/>
      <c r="AH27" s="109">
        <v>155</v>
      </c>
      <c r="AI27" s="109">
        <v>116</v>
      </c>
      <c r="AJ27" s="109">
        <v>107</v>
      </c>
      <c r="AK27" s="109">
        <v>94</v>
      </c>
      <c r="AL27" s="110">
        <v>116</v>
      </c>
      <c r="AM27" s="111"/>
      <c r="AN27" s="111"/>
      <c r="AO27" s="111"/>
      <c r="AP27" s="111"/>
      <c r="AQ27" s="111">
        <v>93</v>
      </c>
      <c r="AR27" s="109">
        <v>91</v>
      </c>
      <c r="AS27" s="210">
        <v>128</v>
      </c>
      <c r="AT27" s="111">
        <v>99</v>
      </c>
      <c r="AU27" s="111">
        <v>109</v>
      </c>
      <c r="AV27" s="111">
        <v>113</v>
      </c>
      <c r="AW27" s="111">
        <v>110</v>
      </c>
      <c r="AX27" s="111">
        <v>121</v>
      </c>
      <c r="AY27" s="109">
        <v>97</v>
      </c>
      <c r="AZ27" s="210">
        <v>127</v>
      </c>
      <c r="BA27" s="111"/>
      <c r="BB27" s="111"/>
      <c r="BC27" s="111"/>
      <c r="BD27" s="109"/>
      <c r="BE27" s="137">
        <f>COUNTA(D27:BD27)</f>
        <v>38</v>
      </c>
      <c r="BF27" s="109">
        <f>SUM(D27:BD27)</f>
        <v>4554</v>
      </c>
      <c r="BG27" s="112">
        <f>BF27/BE27</f>
        <v>119.84210526315789</v>
      </c>
      <c r="BH27" s="109">
        <f>MAX(D27:BD27)</f>
        <v>158</v>
      </c>
      <c r="BI27" s="114">
        <f>MIN(D27:BD27)</f>
        <v>91</v>
      </c>
      <c r="BJ27" s="132"/>
    </row>
    <row r="28" spans="1:62" ht="14.25">
      <c r="A28" s="115">
        <v>26</v>
      </c>
      <c r="B28" s="103" t="s">
        <v>143</v>
      </c>
      <c r="C28" s="104" t="s">
        <v>20</v>
      </c>
      <c r="D28" s="105"/>
      <c r="E28" s="105"/>
      <c r="F28" s="105"/>
      <c r="G28" s="105"/>
      <c r="H28" s="105">
        <v>97</v>
      </c>
      <c r="I28" s="105">
        <v>101</v>
      </c>
      <c r="J28" s="107">
        <v>104</v>
      </c>
      <c r="K28" s="108">
        <v>93</v>
      </c>
      <c r="L28" s="105">
        <v>126</v>
      </c>
      <c r="M28" s="105">
        <v>88</v>
      </c>
      <c r="N28" s="105">
        <v>116</v>
      </c>
      <c r="O28" s="105">
        <v>110</v>
      </c>
      <c r="P28" s="105">
        <v>86</v>
      </c>
      <c r="Q28" s="107">
        <v>124</v>
      </c>
      <c r="R28" s="108"/>
      <c r="S28" s="105"/>
      <c r="T28" s="105"/>
      <c r="U28" s="105">
        <v>135</v>
      </c>
      <c r="V28" s="109">
        <v>116</v>
      </c>
      <c r="W28" s="109">
        <v>160</v>
      </c>
      <c r="X28" s="110">
        <v>122</v>
      </c>
      <c r="Y28" s="111">
        <v>131</v>
      </c>
      <c r="Z28" s="109"/>
      <c r="AA28" s="109">
        <v>131</v>
      </c>
      <c r="AB28" s="109">
        <v>83</v>
      </c>
      <c r="AC28" s="109">
        <v>88</v>
      </c>
      <c r="AD28" s="109"/>
      <c r="AE28" s="110">
        <v>106</v>
      </c>
      <c r="AF28" s="111">
        <v>124</v>
      </c>
      <c r="AG28" s="109">
        <v>112</v>
      </c>
      <c r="AH28" s="109">
        <v>128</v>
      </c>
      <c r="AI28" s="109">
        <v>154</v>
      </c>
      <c r="AJ28" s="109"/>
      <c r="AK28" s="109">
        <v>106</v>
      </c>
      <c r="AL28" s="110">
        <v>103</v>
      </c>
      <c r="AM28" s="111"/>
      <c r="AN28" s="111"/>
      <c r="AO28" s="111"/>
      <c r="AP28" s="111">
        <v>128</v>
      </c>
      <c r="AQ28" s="111">
        <v>109</v>
      </c>
      <c r="AR28" s="109">
        <v>163</v>
      </c>
      <c r="AS28" s="210">
        <v>138</v>
      </c>
      <c r="AT28" s="111">
        <v>92</v>
      </c>
      <c r="AU28" s="111">
        <v>120</v>
      </c>
      <c r="AV28" s="111">
        <v>113</v>
      </c>
      <c r="AW28" s="111">
        <v>111</v>
      </c>
      <c r="AX28" s="111">
        <v>113</v>
      </c>
      <c r="AY28" s="109">
        <v>106</v>
      </c>
      <c r="AZ28" s="210">
        <v>145</v>
      </c>
      <c r="BA28" s="111"/>
      <c r="BB28" s="111"/>
      <c r="BC28" s="111"/>
      <c r="BD28" s="109"/>
      <c r="BE28" s="137">
        <f>COUNTA(D28:BD28)</f>
        <v>36</v>
      </c>
      <c r="BF28" s="109">
        <f>SUM(D28:BD28)</f>
        <v>4182</v>
      </c>
      <c r="BG28" s="112">
        <f>BF28/BE28</f>
        <v>116.16666666666667</v>
      </c>
      <c r="BH28" s="111">
        <f>MAX(D28:BD28)</f>
        <v>163</v>
      </c>
      <c r="BI28" s="114">
        <f>MIN(D28:BD28)</f>
        <v>83</v>
      </c>
    </row>
    <row r="29" spans="1:62" ht="14.25">
      <c r="A29" s="115">
        <v>27</v>
      </c>
      <c r="B29" s="103" t="s">
        <v>258</v>
      </c>
      <c r="C29" s="104" t="s">
        <v>16</v>
      </c>
      <c r="D29" s="105"/>
      <c r="E29" s="105"/>
      <c r="F29" s="105"/>
      <c r="G29" s="105"/>
      <c r="H29" s="105"/>
      <c r="I29" s="105"/>
      <c r="J29" s="107"/>
      <c r="K29" s="108"/>
      <c r="L29" s="105"/>
      <c r="M29" s="105"/>
      <c r="N29" s="105"/>
      <c r="O29" s="105"/>
      <c r="P29" s="105"/>
      <c r="Q29" s="107"/>
      <c r="R29" s="108"/>
      <c r="S29" s="105"/>
      <c r="T29" s="105"/>
      <c r="U29" s="105"/>
      <c r="V29" s="109"/>
      <c r="W29" s="109"/>
      <c r="X29" s="110"/>
      <c r="Y29" s="111"/>
      <c r="Z29" s="109"/>
      <c r="AA29" s="109"/>
      <c r="AB29" s="109"/>
      <c r="AC29" s="109"/>
      <c r="AD29" s="109"/>
      <c r="AE29" s="110"/>
      <c r="AF29" s="111"/>
      <c r="AG29" s="109"/>
      <c r="AH29" s="109"/>
      <c r="AI29" s="109"/>
      <c r="AJ29" s="109"/>
      <c r="AK29" s="109"/>
      <c r="AL29" s="110"/>
      <c r="AM29" s="111"/>
      <c r="AN29" s="111"/>
      <c r="AO29" s="111"/>
      <c r="AP29" s="111"/>
      <c r="AQ29" s="111"/>
      <c r="AR29" s="109"/>
      <c r="AS29" s="210"/>
      <c r="AT29" s="111">
        <v>120</v>
      </c>
      <c r="AU29" s="111">
        <v>127</v>
      </c>
      <c r="AV29" s="111">
        <v>97</v>
      </c>
      <c r="AW29" s="111"/>
      <c r="AX29" s="111"/>
      <c r="AY29" s="109"/>
      <c r="AZ29" s="210"/>
      <c r="BA29" s="111"/>
      <c r="BB29" s="111"/>
      <c r="BC29" s="111"/>
      <c r="BD29" s="109"/>
      <c r="BE29" s="205">
        <f>COUNTA(D29:BD29)</f>
        <v>3</v>
      </c>
      <c r="BF29" s="109">
        <f>SUM(D29:BD29)</f>
        <v>344</v>
      </c>
      <c r="BG29" s="112">
        <f>BF29/BE29</f>
        <v>114.66666666666667</v>
      </c>
      <c r="BH29" s="111">
        <f>MAX(D29:BD29)</f>
        <v>127</v>
      </c>
      <c r="BI29" s="114">
        <f>MIN(D29:BD29)</f>
        <v>97</v>
      </c>
    </row>
    <row r="30" spans="1:62" ht="14.25">
      <c r="A30" s="115">
        <v>28</v>
      </c>
      <c r="B30" s="103" t="s">
        <v>140</v>
      </c>
      <c r="C30" s="120" t="s">
        <v>16</v>
      </c>
      <c r="D30" s="105">
        <v>121</v>
      </c>
      <c r="E30" s="105">
        <v>116</v>
      </c>
      <c r="F30" s="105">
        <v>117</v>
      </c>
      <c r="G30" s="105">
        <v>122</v>
      </c>
      <c r="H30" s="105">
        <v>90</v>
      </c>
      <c r="I30" s="105">
        <v>118</v>
      </c>
      <c r="J30" s="107">
        <v>131</v>
      </c>
      <c r="K30" s="108">
        <v>109</v>
      </c>
      <c r="L30" s="105">
        <v>97</v>
      </c>
      <c r="M30" s="105">
        <v>124</v>
      </c>
      <c r="N30" s="105">
        <v>135</v>
      </c>
      <c r="O30" s="105">
        <v>100</v>
      </c>
      <c r="P30" s="105">
        <v>135</v>
      </c>
      <c r="Q30" s="107">
        <v>99</v>
      </c>
      <c r="R30" s="108">
        <v>82</v>
      </c>
      <c r="S30" s="105">
        <v>116</v>
      </c>
      <c r="T30" s="105">
        <v>100</v>
      </c>
      <c r="U30" s="105">
        <v>115</v>
      </c>
      <c r="V30" s="109">
        <v>127</v>
      </c>
      <c r="W30" s="109">
        <v>121</v>
      </c>
      <c r="X30" s="110">
        <v>116</v>
      </c>
      <c r="Y30" s="111">
        <v>121</v>
      </c>
      <c r="Z30" s="109">
        <v>85</v>
      </c>
      <c r="AA30" s="109">
        <v>113</v>
      </c>
      <c r="AB30" s="109">
        <v>92</v>
      </c>
      <c r="AC30" s="109">
        <v>107</v>
      </c>
      <c r="AD30" s="109">
        <v>77</v>
      </c>
      <c r="AE30" s="110"/>
      <c r="AF30" s="111">
        <v>100</v>
      </c>
      <c r="AG30" s="109">
        <v>132</v>
      </c>
      <c r="AH30" s="109">
        <v>107</v>
      </c>
      <c r="AI30" s="109">
        <v>142</v>
      </c>
      <c r="AJ30" s="109">
        <v>111</v>
      </c>
      <c r="AK30" s="109">
        <v>124</v>
      </c>
      <c r="AL30" s="110">
        <v>160</v>
      </c>
      <c r="AM30" s="111">
        <v>100</v>
      </c>
      <c r="AN30" s="111">
        <v>110</v>
      </c>
      <c r="AO30" s="111">
        <v>161</v>
      </c>
      <c r="AP30" s="111">
        <v>113</v>
      </c>
      <c r="AQ30" s="111">
        <v>113</v>
      </c>
      <c r="AR30" s="109">
        <v>85</v>
      </c>
      <c r="AS30" s="210">
        <v>133</v>
      </c>
      <c r="AT30" s="111"/>
      <c r="AU30" s="111"/>
      <c r="AV30" s="111"/>
      <c r="AW30" s="111"/>
      <c r="AX30" s="111"/>
      <c r="AY30" s="109"/>
      <c r="AZ30" s="210"/>
      <c r="BA30" s="111"/>
      <c r="BB30" s="111"/>
      <c r="BC30" s="111"/>
      <c r="BD30" s="109"/>
      <c r="BE30" s="137">
        <f>COUNTA(D30:BD30)</f>
        <v>41</v>
      </c>
      <c r="BF30" s="109">
        <f>SUM(D30:BD30)</f>
        <v>4677</v>
      </c>
      <c r="BG30" s="112">
        <f>BF30/BE30</f>
        <v>114.07317073170732</v>
      </c>
      <c r="BH30" s="111">
        <f>MAX(D30:BD30)</f>
        <v>161</v>
      </c>
      <c r="BI30" s="114">
        <f>MIN(D30:BD30)</f>
        <v>77</v>
      </c>
    </row>
    <row r="31" spans="1:62" ht="14.25">
      <c r="A31" s="115">
        <v>29</v>
      </c>
      <c r="B31" s="103" t="s">
        <v>364</v>
      </c>
      <c r="C31" s="104" t="s">
        <v>10</v>
      </c>
      <c r="D31" s="105">
        <v>93</v>
      </c>
      <c r="E31" s="105">
        <v>107</v>
      </c>
      <c r="F31" s="105">
        <v>100</v>
      </c>
      <c r="G31" s="105"/>
      <c r="H31" s="105">
        <v>129</v>
      </c>
      <c r="I31" s="105">
        <v>126</v>
      </c>
      <c r="J31" s="107">
        <v>120</v>
      </c>
      <c r="K31" s="108"/>
      <c r="L31" s="105"/>
      <c r="M31" s="105"/>
      <c r="N31" s="105"/>
      <c r="O31" s="105"/>
      <c r="P31" s="105"/>
      <c r="Q31" s="107"/>
      <c r="R31" s="108">
        <v>136</v>
      </c>
      <c r="S31" s="105">
        <v>96</v>
      </c>
      <c r="T31" s="105">
        <v>121</v>
      </c>
      <c r="U31" s="105">
        <v>120</v>
      </c>
      <c r="V31" s="109">
        <v>136</v>
      </c>
      <c r="W31" s="109">
        <v>76</v>
      </c>
      <c r="X31" s="110">
        <v>112</v>
      </c>
      <c r="Y31" s="111"/>
      <c r="Z31" s="109">
        <v>115</v>
      </c>
      <c r="AA31" s="109">
        <v>115</v>
      </c>
      <c r="AB31" s="109"/>
      <c r="AC31" s="109">
        <v>103</v>
      </c>
      <c r="AD31" s="109">
        <v>139</v>
      </c>
      <c r="AE31" s="110">
        <v>92</v>
      </c>
      <c r="AF31" s="111">
        <v>123</v>
      </c>
      <c r="AG31" s="109">
        <v>123</v>
      </c>
      <c r="AH31" s="109">
        <v>106</v>
      </c>
      <c r="AI31" s="109">
        <v>92</v>
      </c>
      <c r="AJ31" s="109"/>
      <c r="AK31" s="109"/>
      <c r="AL31" s="110"/>
      <c r="AM31" s="111">
        <v>104</v>
      </c>
      <c r="AN31" s="111">
        <v>105</v>
      </c>
      <c r="AO31" s="111">
        <v>152</v>
      </c>
      <c r="AP31" s="111">
        <v>130</v>
      </c>
      <c r="AQ31" s="111"/>
      <c r="AR31" s="109"/>
      <c r="AS31" s="210"/>
      <c r="AT31" s="111">
        <v>114</v>
      </c>
      <c r="AU31" s="111">
        <v>102</v>
      </c>
      <c r="AV31" s="111">
        <v>141</v>
      </c>
      <c r="AW31" s="111">
        <v>105</v>
      </c>
      <c r="AX31" s="111">
        <v>114</v>
      </c>
      <c r="AY31" s="109">
        <v>112</v>
      </c>
      <c r="AZ31" s="210">
        <v>94</v>
      </c>
      <c r="BA31" s="111"/>
      <c r="BB31" s="111"/>
      <c r="BC31" s="111"/>
      <c r="BD31" s="109"/>
      <c r="BE31" s="137">
        <f>COUNTA(D31:BD31)</f>
        <v>33</v>
      </c>
      <c r="BF31" s="109">
        <f>SUM(D31:BD31)</f>
        <v>3753</v>
      </c>
      <c r="BG31" s="112">
        <f>BF31/BE31</f>
        <v>113.72727272727273</v>
      </c>
      <c r="BH31" s="111">
        <f>MAX(D31:BD31)</f>
        <v>152</v>
      </c>
      <c r="BI31" s="114">
        <f>MIN(D31:BD31)</f>
        <v>76</v>
      </c>
    </row>
    <row r="32" spans="1:62" ht="14.25">
      <c r="A32" s="115">
        <v>30</v>
      </c>
      <c r="B32" s="118" t="s">
        <v>146</v>
      </c>
      <c r="C32" s="104" t="s">
        <v>19</v>
      </c>
      <c r="D32" s="105"/>
      <c r="E32" s="105"/>
      <c r="F32" s="105"/>
      <c r="G32" s="105"/>
      <c r="H32" s="105"/>
      <c r="I32" s="105"/>
      <c r="J32" s="107"/>
      <c r="K32" s="108"/>
      <c r="L32" s="105"/>
      <c r="M32" s="105"/>
      <c r="N32" s="105">
        <v>110</v>
      </c>
      <c r="O32" s="105"/>
      <c r="P32" s="105"/>
      <c r="Q32" s="107"/>
      <c r="R32" s="108">
        <v>100</v>
      </c>
      <c r="S32" s="105"/>
      <c r="T32" s="105"/>
      <c r="U32" s="105">
        <v>120</v>
      </c>
      <c r="V32" s="109"/>
      <c r="W32" s="109"/>
      <c r="X32" s="110"/>
      <c r="Y32" s="111"/>
      <c r="Z32" s="109"/>
      <c r="AA32" s="109"/>
      <c r="AB32" s="109"/>
      <c r="AC32" s="109"/>
      <c r="AD32" s="109"/>
      <c r="AE32" s="110"/>
      <c r="AF32" s="111"/>
      <c r="AG32" s="109"/>
      <c r="AH32" s="109"/>
      <c r="AI32" s="109"/>
      <c r="AJ32" s="109"/>
      <c r="AK32" s="109"/>
      <c r="AL32" s="110"/>
      <c r="AM32" s="111"/>
      <c r="AN32" s="111"/>
      <c r="AO32" s="111"/>
      <c r="AP32" s="111"/>
      <c r="AQ32" s="111"/>
      <c r="AR32" s="109"/>
      <c r="AS32" s="210"/>
      <c r="AT32" s="111">
        <v>117</v>
      </c>
      <c r="AU32" s="111">
        <v>98</v>
      </c>
      <c r="AV32" s="111">
        <v>126</v>
      </c>
      <c r="AW32" s="111"/>
      <c r="AX32" s="111"/>
      <c r="AY32" s="109"/>
      <c r="AZ32" s="210"/>
      <c r="BA32" s="111"/>
      <c r="BB32" s="111"/>
      <c r="BC32" s="111"/>
      <c r="BD32" s="109"/>
      <c r="BE32" s="205">
        <f>COUNTA(D32:BD32)</f>
        <v>6</v>
      </c>
      <c r="BF32" s="109">
        <f>SUM(D32:BD32)</f>
        <v>671</v>
      </c>
      <c r="BG32" s="112">
        <f>BF32/BE32</f>
        <v>111.83333333333333</v>
      </c>
      <c r="BH32" s="111">
        <f>MAX(D32:BD32)</f>
        <v>126</v>
      </c>
      <c r="BI32" s="114">
        <f>MIN(D32:BD32)</f>
        <v>98</v>
      </c>
    </row>
    <row r="33" spans="1:61" ht="14.25">
      <c r="A33" s="115">
        <v>32</v>
      </c>
      <c r="B33" s="117" t="s">
        <v>141</v>
      </c>
      <c r="C33" s="104" t="s">
        <v>11</v>
      </c>
      <c r="D33" s="105">
        <v>124</v>
      </c>
      <c r="E33" s="105">
        <v>99</v>
      </c>
      <c r="F33" s="105">
        <v>101</v>
      </c>
      <c r="G33" s="105">
        <v>128</v>
      </c>
      <c r="H33" s="105">
        <v>90</v>
      </c>
      <c r="I33" s="105">
        <v>129</v>
      </c>
      <c r="J33" s="107">
        <v>113</v>
      </c>
      <c r="K33" s="108">
        <v>105</v>
      </c>
      <c r="L33" s="105">
        <v>90</v>
      </c>
      <c r="M33" s="105">
        <v>118</v>
      </c>
      <c r="N33" s="105">
        <v>117</v>
      </c>
      <c r="O33" s="105">
        <v>126</v>
      </c>
      <c r="P33" s="105">
        <v>121</v>
      </c>
      <c r="Q33" s="107">
        <v>163</v>
      </c>
      <c r="R33" s="108">
        <v>128</v>
      </c>
      <c r="S33" s="105">
        <v>143</v>
      </c>
      <c r="T33" s="105">
        <v>140</v>
      </c>
      <c r="U33" s="105">
        <v>125</v>
      </c>
      <c r="V33" s="109">
        <v>84</v>
      </c>
      <c r="W33" s="109">
        <v>124</v>
      </c>
      <c r="X33" s="110">
        <v>130</v>
      </c>
      <c r="Y33" s="111">
        <v>154</v>
      </c>
      <c r="Z33" s="109">
        <v>115</v>
      </c>
      <c r="AA33" s="109">
        <v>82</v>
      </c>
      <c r="AB33" s="109"/>
      <c r="AC33" s="109">
        <v>132</v>
      </c>
      <c r="AD33" s="109">
        <v>104</v>
      </c>
      <c r="AE33" s="110">
        <v>107</v>
      </c>
      <c r="AF33" s="111">
        <v>114</v>
      </c>
      <c r="AG33" s="109">
        <v>106</v>
      </c>
      <c r="AH33" s="109">
        <v>134</v>
      </c>
      <c r="AI33" s="109">
        <v>103</v>
      </c>
      <c r="AJ33" s="109">
        <v>94</v>
      </c>
      <c r="AK33" s="109">
        <v>96</v>
      </c>
      <c r="AL33" s="110">
        <v>102</v>
      </c>
      <c r="AM33" s="111">
        <v>90</v>
      </c>
      <c r="AN33" s="111">
        <v>89</v>
      </c>
      <c r="AO33" s="111">
        <v>93</v>
      </c>
      <c r="AP33" s="111">
        <v>89</v>
      </c>
      <c r="AQ33" s="111">
        <v>109</v>
      </c>
      <c r="AR33" s="109">
        <v>101</v>
      </c>
      <c r="AS33" s="210">
        <v>111</v>
      </c>
      <c r="AT33" s="111">
        <v>106</v>
      </c>
      <c r="AU33" s="111">
        <v>105</v>
      </c>
      <c r="AV33" s="111">
        <v>100</v>
      </c>
      <c r="AW33" s="111">
        <v>83</v>
      </c>
      <c r="AX33" s="111">
        <v>103</v>
      </c>
      <c r="AY33" s="109">
        <v>93</v>
      </c>
      <c r="AZ33" s="210">
        <v>112</v>
      </c>
      <c r="BA33" s="111"/>
      <c r="BB33" s="111"/>
      <c r="BC33" s="111"/>
      <c r="BD33" s="109"/>
      <c r="BE33" s="137">
        <f>COUNTA(D33:BD33)</f>
        <v>48</v>
      </c>
      <c r="BF33" s="109">
        <f>SUM(D33:BD33)</f>
        <v>5325</v>
      </c>
      <c r="BG33" s="112">
        <f>BF33/BE33</f>
        <v>110.9375</v>
      </c>
      <c r="BH33" s="111">
        <f>MAX(D33:BD33)</f>
        <v>163</v>
      </c>
      <c r="BI33" s="114">
        <f>MIN(D33:BD33)</f>
        <v>82</v>
      </c>
    </row>
    <row r="34" spans="1:61" ht="14.25">
      <c r="A34" s="115">
        <v>33</v>
      </c>
      <c r="B34" s="118" t="s">
        <v>144</v>
      </c>
      <c r="C34" s="104" t="s">
        <v>17</v>
      </c>
      <c r="D34" s="105">
        <v>141</v>
      </c>
      <c r="E34" s="105">
        <v>114</v>
      </c>
      <c r="F34" s="105">
        <v>114</v>
      </c>
      <c r="G34" s="105">
        <v>93</v>
      </c>
      <c r="H34" s="105">
        <v>111</v>
      </c>
      <c r="I34" s="105">
        <v>99</v>
      </c>
      <c r="J34" s="107">
        <v>110</v>
      </c>
      <c r="K34" s="108">
        <v>95</v>
      </c>
      <c r="L34" s="105">
        <v>106</v>
      </c>
      <c r="M34" s="105">
        <v>136</v>
      </c>
      <c r="N34" s="105">
        <v>110</v>
      </c>
      <c r="O34" s="105">
        <v>112</v>
      </c>
      <c r="P34" s="105">
        <v>92</v>
      </c>
      <c r="Q34" s="107">
        <v>97</v>
      </c>
      <c r="R34" s="108">
        <v>104</v>
      </c>
      <c r="S34" s="105">
        <v>107</v>
      </c>
      <c r="T34" s="105">
        <v>90</v>
      </c>
      <c r="U34" s="105">
        <v>116</v>
      </c>
      <c r="V34" s="109"/>
      <c r="W34" s="109"/>
      <c r="X34" s="110"/>
      <c r="Y34" s="111">
        <v>94</v>
      </c>
      <c r="Z34" s="109"/>
      <c r="AA34" s="109">
        <v>110</v>
      </c>
      <c r="AB34" s="109">
        <v>132</v>
      </c>
      <c r="AC34" s="109">
        <v>118</v>
      </c>
      <c r="AD34" s="109">
        <v>95</v>
      </c>
      <c r="AE34" s="110">
        <v>110</v>
      </c>
      <c r="AF34" s="111">
        <v>91</v>
      </c>
      <c r="AG34" s="109">
        <v>84</v>
      </c>
      <c r="AH34" s="109">
        <v>130</v>
      </c>
      <c r="AI34" s="109">
        <v>120</v>
      </c>
      <c r="AJ34" s="109">
        <v>96</v>
      </c>
      <c r="AK34" s="109">
        <v>127</v>
      </c>
      <c r="AL34" s="110">
        <v>94</v>
      </c>
      <c r="AM34" s="111">
        <v>88</v>
      </c>
      <c r="AN34" s="111">
        <v>155</v>
      </c>
      <c r="AO34" s="111">
        <v>109</v>
      </c>
      <c r="AP34" s="111">
        <v>103</v>
      </c>
      <c r="AQ34" s="111">
        <v>101</v>
      </c>
      <c r="AR34" s="109">
        <v>109</v>
      </c>
      <c r="AS34" s="210">
        <v>111</v>
      </c>
      <c r="AT34" s="111">
        <v>98</v>
      </c>
      <c r="AU34" s="111">
        <v>115</v>
      </c>
      <c r="AV34" s="111">
        <v>118</v>
      </c>
      <c r="AW34" s="111">
        <v>129</v>
      </c>
      <c r="AX34" s="111">
        <v>123</v>
      </c>
      <c r="AY34" s="109">
        <v>98</v>
      </c>
      <c r="AZ34" s="210">
        <v>134</v>
      </c>
      <c r="BA34" s="111"/>
      <c r="BB34" s="111"/>
      <c r="BC34" s="111"/>
      <c r="BD34" s="109"/>
      <c r="BE34" s="137">
        <f>COUNTA(D34:BD34)</f>
        <v>45</v>
      </c>
      <c r="BF34" s="109">
        <f>SUM(D34:BD34)</f>
        <v>4939</v>
      </c>
      <c r="BG34" s="112">
        <f>BF34/BE34</f>
        <v>109.75555555555556</v>
      </c>
      <c r="BH34" s="111">
        <f>MAX(D34:BD34)</f>
        <v>155</v>
      </c>
      <c r="BI34" s="114">
        <f>MIN(D34:BD34)</f>
        <v>84</v>
      </c>
    </row>
    <row r="35" spans="1:61" ht="14.25">
      <c r="A35" s="115">
        <v>34</v>
      </c>
      <c r="B35" s="103" t="s">
        <v>299</v>
      </c>
      <c r="C35" s="104" t="s">
        <v>10</v>
      </c>
      <c r="D35" s="105"/>
      <c r="E35" s="105"/>
      <c r="F35" s="105"/>
      <c r="G35" s="105"/>
      <c r="H35" s="105"/>
      <c r="I35" s="105"/>
      <c r="J35" s="107"/>
      <c r="K35" s="108"/>
      <c r="L35" s="105"/>
      <c r="M35" s="105"/>
      <c r="N35" s="105"/>
      <c r="O35" s="105"/>
      <c r="P35" s="105"/>
      <c r="Q35" s="107"/>
      <c r="R35" s="108"/>
      <c r="S35" s="105">
        <v>105</v>
      </c>
      <c r="T35" s="105">
        <v>93</v>
      </c>
      <c r="U35" s="105"/>
      <c r="V35" s="109"/>
      <c r="W35" s="109"/>
      <c r="X35" s="110"/>
      <c r="Y35" s="111">
        <v>99</v>
      </c>
      <c r="Z35" s="109"/>
      <c r="AA35" s="109">
        <v>152</v>
      </c>
      <c r="AB35" s="109">
        <v>134</v>
      </c>
      <c r="AC35" s="109">
        <v>118</v>
      </c>
      <c r="AD35" s="109">
        <v>100</v>
      </c>
      <c r="AE35" s="110">
        <v>86</v>
      </c>
      <c r="AF35" s="111"/>
      <c r="AG35" s="109"/>
      <c r="AH35" s="109"/>
      <c r="AI35" s="109"/>
      <c r="AJ35" s="109">
        <v>87</v>
      </c>
      <c r="AK35" s="109">
        <v>125</v>
      </c>
      <c r="AL35" s="110">
        <v>97</v>
      </c>
      <c r="AM35" s="111"/>
      <c r="AN35" s="111"/>
      <c r="AO35" s="111"/>
      <c r="AP35" s="111"/>
      <c r="AQ35" s="111">
        <v>99</v>
      </c>
      <c r="AR35" s="109">
        <v>123</v>
      </c>
      <c r="AS35" s="210">
        <v>118</v>
      </c>
      <c r="AT35" s="111"/>
      <c r="AU35" s="111"/>
      <c r="AV35" s="111"/>
      <c r="AW35" s="111"/>
      <c r="AX35" s="111"/>
      <c r="AY35" s="109"/>
      <c r="AZ35" s="210"/>
      <c r="BA35" s="111"/>
      <c r="BB35" s="111"/>
      <c r="BC35" s="111"/>
      <c r="BD35" s="109"/>
      <c r="BE35" s="205">
        <f>COUNTA(D35:BD35)</f>
        <v>14</v>
      </c>
      <c r="BF35" s="109">
        <f>SUM(D35:BD35)</f>
        <v>1536</v>
      </c>
      <c r="BG35" s="112">
        <f>BF35/BE35</f>
        <v>109.71428571428571</v>
      </c>
      <c r="BH35" s="111">
        <f>MAX(D35:BD35)</f>
        <v>152</v>
      </c>
      <c r="BI35" s="114">
        <f>MIN(D35:BD35)</f>
        <v>86</v>
      </c>
    </row>
    <row r="36" spans="1:61" ht="14.25">
      <c r="A36" s="135">
        <v>35</v>
      </c>
      <c r="B36" s="103" t="s">
        <v>142</v>
      </c>
      <c r="C36" s="104" t="s">
        <v>20</v>
      </c>
      <c r="D36" s="105">
        <v>123</v>
      </c>
      <c r="E36" s="105">
        <v>122</v>
      </c>
      <c r="F36" s="105">
        <v>99</v>
      </c>
      <c r="G36" s="105">
        <v>103</v>
      </c>
      <c r="H36" s="105">
        <v>101</v>
      </c>
      <c r="I36" s="105">
        <v>104</v>
      </c>
      <c r="J36" s="107">
        <v>120</v>
      </c>
      <c r="K36" s="108"/>
      <c r="L36" s="105"/>
      <c r="M36" s="105"/>
      <c r="N36" s="105"/>
      <c r="O36" s="105">
        <v>98</v>
      </c>
      <c r="P36" s="105">
        <v>110</v>
      </c>
      <c r="Q36" s="107">
        <v>96</v>
      </c>
      <c r="R36" s="108">
        <v>119</v>
      </c>
      <c r="S36" s="105">
        <v>68</v>
      </c>
      <c r="T36" s="105">
        <v>136</v>
      </c>
      <c r="U36" s="105"/>
      <c r="V36" s="109"/>
      <c r="W36" s="109"/>
      <c r="X36" s="110"/>
      <c r="Y36" s="111">
        <v>127</v>
      </c>
      <c r="Z36" s="109">
        <v>113</v>
      </c>
      <c r="AA36" s="109"/>
      <c r="AB36" s="109">
        <v>111</v>
      </c>
      <c r="AC36" s="109"/>
      <c r="AD36" s="109">
        <v>113</v>
      </c>
      <c r="AE36" s="110"/>
      <c r="AF36" s="111">
        <v>127</v>
      </c>
      <c r="AG36" s="109">
        <v>104</v>
      </c>
      <c r="AH36" s="109">
        <v>115</v>
      </c>
      <c r="AI36" s="109"/>
      <c r="AJ36" s="109">
        <v>78</v>
      </c>
      <c r="AK36" s="109"/>
      <c r="AL36" s="110"/>
      <c r="AM36" s="111">
        <v>125</v>
      </c>
      <c r="AN36" s="111">
        <v>99</v>
      </c>
      <c r="AO36" s="111">
        <v>100</v>
      </c>
      <c r="AP36" s="111"/>
      <c r="AQ36" s="111"/>
      <c r="AR36" s="109"/>
      <c r="AS36" s="210"/>
      <c r="AT36" s="111">
        <v>124</v>
      </c>
      <c r="AU36" s="111">
        <v>102</v>
      </c>
      <c r="AV36" s="111">
        <v>108</v>
      </c>
      <c r="AW36" s="111"/>
      <c r="AX36" s="111"/>
      <c r="AY36" s="109"/>
      <c r="AZ36" s="210"/>
      <c r="BA36" s="111"/>
      <c r="BB36" s="111"/>
      <c r="BC36" s="111"/>
      <c r="BD36" s="109"/>
      <c r="BE36" s="137">
        <f>COUNTA(D36:BD36)</f>
        <v>27</v>
      </c>
      <c r="BF36" s="109">
        <f>SUM(D36:BD36)</f>
        <v>2945</v>
      </c>
      <c r="BG36" s="112">
        <f>BF36/BE36</f>
        <v>109.07407407407408</v>
      </c>
      <c r="BH36" s="111">
        <f>MAX(D36:BD36)</f>
        <v>136</v>
      </c>
      <c r="BI36" s="114">
        <f>MIN(D36:BD36)</f>
        <v>68</v>
      </c>
    </row>
    <row r="37" spans="1:61" ht="14.25">
      <c r="A37" s="115">
        <v>36</v>
      </c>
      <c r="B37" s="103" t="s">
        <v>187</v>
      </c>
      <c r="C37" s="104" t="s">
        <v>10</v>
      </c>
      <c r="D37" s="105"/>
      <c r="E37" s="105"/>
      <c r="F37" s="105"/>
      <c r="G37" s="105">
        <v>121</v>
      </c>
      <c r="H37" s="105">
        <v>129</v>
      </c>
      <c r="I37" s="105">
        <v>82</v>
      </c>
      <c r="J37" s="107"/>
      <c r="K37" s="108"/>
      <c r="L37" s="105"/>
      <c r="M37" s="105"/>
      <c r="N37" s="105"/>
      <c r="O37" s="105">
        <v>86</v>
      </c>
      <c r="P37" s="105">
        <v>102</v>
      </c>
      <c r="Q37" s="107">
        <v>80</v>
      </c>
      <c r="R37" s="108">
        <v>105</v>
      </c>
      <c r="S37" s="105">
        <v>94</v>
      </c>
      <c r="T37" s="105"/>
      <c r="U37" s="105">
        <v>109</v>
      </c>
      <c r="V37" s="109"/>
      <c r="W37" s="109"/>
      <c r="X37" s="110"/>
      <c r="Y37" s="111"/>
      <c r="Z37" s="109">
        <v>105</v>
      </c>
      <c r="AA37" s="109">
        <v>117</v>
      </c>
      <c r="AB37" s="109">
        <v>89</v>
      </c>
      <c r="AC37" s="109"/>
      <c r="AD37" s="109"/>
      <c r="AE37" s="110"/>
      <c r="AF37" s="111">
        <v>138</v>
      </c>
      <c r="AG37" s="109">
        <v>103</v>
      </c>
      <c r="AH37" s="109">
        <v>72</v>
      </c>
      <c r="AI37" s="109">
        <v>121</v>
      </c>
      <c r="AJ37" s="109"/>
      <c r="AK37" s="109"/>
      <c r="AL37" s="110"/>
      <c r="AM37" s="111">
        <v>101</v>
      </c>
      <c r="AN37" s="111">
        <v>111</v>
      </c>
      <c r="AO37" s="111">
        <v>103</v>
      </c>
      <c r="AP37" s="111">
        <v>136</v>
      </c>
      <c r="AQ37" s="111"/>
      <c r="AR37" s="109"/>
      <c r="AS37" s="210"/>
      <c r="AT37" s="111"/>
      <c r="AU37" s="111"/>
      <c r="AV37" s="111"/>
      <c r="AW37" s="111"/>
      <c r="AX37" s="111">
        <v>126</v>
      </c>
      <c r="AY37" s="109">
        <v>127</v>
      </c>
      <c r="AZ37" s="210">
        <v>106</v>
      </c>
      <c r="BA37" s="111"/>
      <c r="BB37" s="111"/>
      <c r="BC37" s="111"/>
      <c r="BD37" s="109"/>
      <c r="BE37" s="137">
        <f>COUNTA(D37:BD37)</f>
        <v>23</v>
      </c>
      <c r="BF37" s="109">
        <f>SUM(D37:BD37)</f>
        <v>2463</v>
      </c>
      <c r="BG37" s="112">
        <f>BF37/BE37</f>
        <v>107.08695652173913</v>
      </c>
      <c r="BH37" s="111">
        <f>MAX(D37:BD37)</f>
        <v>138</v>
      </c>
      <c r="BI37" s="114">
        <f>MIN(D37:BD37)</f>
        <v>72</v>
      </c>
    </row>
    <row r="38" spans="1:61" ht="14.25">
      <c r="A38" s="115">
        <v>37</v>
      </c>
      <c r="B38" s="103" t="s">
        <v>397</v>
      </c>
      <c r="C38" s="104" t="s">
        <v>16</v>
      </c>
      <c r="D38" s="105"/>
      <c r="E38" s="105"/>
      <c r="F38" s="105"/>
      <c r="G38" s="105"/>
      <c r="H38" s="105"/>
      <c r="I38" s="105"/>
      <c r="J38" s="107"/>
      <c r="K38" s="108"/>
      <c r="L38" s="105"/>
      <c r="M38" s="105"/>
      <c r="N38" s="105"/>
      <c r="O38" s="105"/>
      <c r="P38" s="105"/>
      <c r="Q38" s="107"/>
      <c r="R38" s="108"/>
      <c r="S38" s="105"/>
      <c r="T38" s="105"/>
      <c r="U38" s="105"/>
      <c r="V38" s="109"/>
      <c r="W38" s="109"/>
      <c r="X38" s="110"/>
      <c r="Y38" s="111"/>
      <c r="Z38" s="109"/>
      <c r="AA38" s="109"/>
      <c r="AB38" s="109"/>
      <c r="AC38" s="109"/>
      <c r="AD38" s="109"/>
      <c r="AE38" s="110"/>
      <c r="AF38" s="111"/>
      <c r="AG38" s="109"/>
      <c r="AH38" s="109"/>
      <c r="AI38" s="109"/>
      <c r="AJ38" s="109"/>
      <c r="AK38" s="109"/>
      <c r="AL38" s="110"/>
      <c r="AM38" s="111"/>
      <c r="AN38" s="111"/>
      <c r="AO38" s="111"/>
      <c r="AP38" s="111"/>
      <c r="AQ38" s="111"/>
      <c r="AR38" s="109"/>
      <c r="AS38" s="210"/>
      <c r="AT38" s="111"/>
      <c r="AU38" s="111"/>
      <c r="AV38" s="111"/>
      <c r="AW38" s="111">
        <v>84</v>
      </c>
      <c r="AX38" s="111">
        <v>91</v>
      </c>
      <c r="AY38" s="109">
        <v>142</v>
      </c>
      <c r="AZ38" s="210">
        <v>111</v>
      </c>
      <c r="BA38" s="111"/>
      <c r="BB38" s="111"/>
      <c r="BC38" s="111"/>
      <c r="BD38" s="109"/>
      <c r="BE38" s="205">
        <f>COUNTA(D38:BD38)</f>
        <v>4</v>
      </c>
      <c r="BF38" s="109">
        <f>SUM(D38:BD38)</f>
        <v>428</v>
      </c>
      <c r="BG38" s="112">
        <f>BF38/BE38</f>
        <v>107</v>
      </c>
      <c r="BH38" s="111">
        <f>MAX(D38:BD38)</f>
        <v>142</v>
      </c>
      <c r="BI38" s="114">
        <f>MIN(D38:BD38)</f>
        <v>84</v>
      </c>
    </row>
    <row r="39" spans="1:61" ht="14.25">
      <c r="A39" s="135">
        <v>38</v>
      </c>
      <c r="B39" s="103" t="s">
        <v>185</v>
      </c>
      <c r="C39" s="104" t="s">
        <v>10</v>
      </c>
      <c r="D39" s="105"/>
      <c r="E39" s="105"/>
      <c r="F39" s="105"/>
      <c r="G39" s="105">
        <v>102</v>
      </c>
      <c r="H39" s="105">
        <v>104</v>
      </c>
      <c r="I39" s="105"/>
      <c r="J39" s="107">
        <v>70</v>
      </c>
      <c r="K39" s="108"/>
      <c r="L39" s="105"/>
      <c r="M39" s="105"/>
      <c r="N39" s="105"/>
      <c r="O39" s="105">
        <v>104</v>
      </c>
      <c r="P39" s="105">
        <v>111</v>
      </c>
      <c r="Q39" s="107">
        <v>91</v>
      </c>
      <c r="R39" s="108"/>
      <c r="S39" s="105"/>
      <c r="T39" s="105"/>
      <c r="U39" s="105"/>
      <c r="V39" s="109"/>
      <c r="W39" s="109"/>
      <c r="X39" s="110"/>
      <c r="Y39" s="111">
        <v>100</v>
      </c>
      <c r="Z39" s="109">
        <v>122</v>
      </c>
      <c r="AA39" s="109"/>
      <c r="AB39" s="109">
        <v>114</v>
      </c>
      <c r="AC39" s="109">
        <v>112</v>
      </c>
      <c r="AD39" s="109">
        <v>115</v>
      </c>
      <c r="AE39" s="110">
        <v>100</v>
      </c>
      <c r="AF39" s="111"/>
      <c r="AG39" s="109"/>
      <c r="AH39" s="109"/>
      <c r="AI39" s="109"/>
      <c r="AJ39" s="109">
        <v>100</v>
      </c>
      <c r="AK39" s="109">
        <v>92</v>
      </c>
      <c r="AL39" s="110">
        <v>125</v>
      </c>
      <c r="AM39" s="111"/>
      <c r="AN39" s="111"/>
      <c r="AO39" s="111"/>
      <c r="AP39" s="111"/>
      <c r="AQ39" s="111">
        <v>109</v>
      </c>
      <c r="AR39" s="109">
        <v>106</v>
      </c>
      <c r="AS39" s="210">
        <v>94</v>
      </c>
      <c r="AT39" s="111"/>
      <c r="AU39" s="111"/>
      <c r="AV39" s="111"/>
      <c r="AW39" s="111"/>
      <c r="AX39" s="111"/>
      <c r="AY39" s="109"/>
      <c r="AZ39" s="210"/>
      <c r="BA39" s="111"/>
      <c r="BB39" s="111"/>
      <c r="BC39" s="111"/>
      <c r="BD39" s="109"/>
      <c r="BE39" s="205">
        <f>COUNTA(D39:BD39)</f>
        <v>18</v>
      </c>
      <c r="BF39" s="109">
        <f>SUM(D39:BD39)</f>
        <v>1871</v>
      </c>
      <c r="BG39" s="112">
        <f>BF39/BE39</f>
        <v>103.94444444444444</v>
      </c>
      <c r="BH39" s="111">
        <f>MAX(D39:BD39)</f>
        <v>125</v>
      </c>
      <c r="BI39" s="114">
        <f>MIN(D39:BD39)</f>
        <v>70</v>
      </c>
    </row>
    <row r="40" spans="1:61" ht="14.25">
      <c r="A40" s="115">
        <v>39</v>
      </c>
      <c r="B40" s="128" t="s">
        <v>181</v>
      </c>
      <c r="C40" s="120" t="s">
        <v>13</v>
      </c>
      <c r="D40" s="121">
        <v>87</v>
      </c>
      <c r="E40" s="121"/>
      <c r="F40" s="121">
        <v>70</v>
      </c>
      <c r="G40" s="121"/>
      <c r="H40" s="121"/>
      <c r="I40" s="121">
        <v>82</v>
      </c>
      <c r="J40" s="125">
        <v>114</v>
      </c>
      <c r="K40" s="123">
        <v>104</v>
      </c>
      <c r="L40" s="121">
        <v>116</v>
      </c>
      <c r="M40" s="121">
        <v>72</v>
      </c>
      <c r="N40" s="121"/>
      <c r="O40" s="121">
        <v>83</v>
      </c>
      <c r="P40" s="121">
        <v>142</v>
      </c>
      <c r="Q40" s="122"/>
      <c r="R40" s="123"/>
      <c r="S40" s="121">
        <v>109</v>
      </c>
      <c r="T40" s="121">
        <v>105</v>
      </c>
      <c r="U40" s="121"/>
      <c r="V40" s="124">
        <v>103</v>
      </c>
      <c r="W40" s="124">
        <v>106</v>
      </c>
      <c r="X40" s="125">
        <v>113</v>
      </c>
      <c r="Y40" s="126">
        <v>104</v>
      </c>
      <c r="Z40" s="124"/>
      <c r="AA40" s="124">
        <v>75</v>
      </c>
      <c r="AB40" s="124">
        <v>87</v>
      </c>
      <c r="AC40" s="124">
        <v>129</v>
      </c>
      <c r="AD40" s="124">
        <v>96</v>
      </c>
      <c r="AE40" s="125">
        <v>97</v>
      </c>
      <c r="AF40" s="126"/>
      <c r="AG40" s="124">
        <v>89</v>
      </c>
      <c r="AH40" s="124">
        <v>99</v>
      </c>
      <c r="AI40" s="124">
        <v>111</v>
      </c>
      <c r="AJ40" s="124">
        <v>94</v>
      </c>
      <c r="AK40" s="124">
        <v>131</v>
      </c>
      <c r="AL40" s="125">
        <v>90</v>
      </c>
      <c r="AM40" s="126">
        <v>108</v>
      </c>
      <c r="AN40" s="126"/>
      <c r="AO40" s="126">
        <v>85</v>
      </c>
      <c r="AP40" s="126">
        <v>107</v>
      </c>
      <c r="AQ40" s="126"/>
      <c r="AR40" s="124">
        <v>84</v>
      </c>
      <c r="AS40" s="212">
        <v>96</v>
      </c>
      <c r="AT40" s="126"/>
      <c r="AU40" s="126"/>
      <c r="AV40" s="126"/>
      <c r="AW40" s="126"/>
      <c r="AX40" s="126">
        <v>100</v>
      </c>
      <c r="AY40" s="124">
        <v>84</v>
      </c>
      <c r="AZ40" s="212">
        <v>110</v>
      </c>
      <c r="BA40" s="126"/>
      <c r="BB40" s="126"/>
      <c r="BC40" s="126"/>
      <c r="BD40" s="124"/>
      <c r="BE40" s="133">
        <f>COUNTA(D40:BD40)</f>
        <v>34</v>
      </c>
      <c r="BF40" s="124">
        <f>SUM(D40:BD40)</f>
        <v>3382</v>
      </c>
      <c r="BG40" s="129">
        <f>BF40/BE40</f>
        <v>99.470588235294116</v>
      </c>
      <c r="BH40" s="126">
        <f>MAX(D40:BD40)</f>
        <v>142</v>
      </c>
      <c r="BI40" s="130">
        <f>MIN(D40:BD40)</f>
        <v>70</v>
      </c>
    </row>
    <row r="41" spans="1:61" ht="14.25">
      <c r="A41" s="115">
        <v>40</v>
      </c>
      <c r="B41" s="103" t="s">
        <v>183</v>
      </c>
      <c r="C41" s="104" t="s">
        <v>13</v>
      </c>
      <c r="D41" s="105">
        <v>85</v>
      </c>
      <c r="E41" s="105"/>
      <c r="F41" s="105">
        <v>95</v>
      </c>
      <c r="G41" s="105">
        <v>81</v>
      </c>
      <c r="H41" s="105">
        <v>84</v>
      </c>
      <c r="I41" s="105">
        <v>121</v>
      </c>
      <c r="J41" s="107">
        <v>119</v>
      </c>
      <c r="K41" s="108"/>
      <c r="L41" s="105">
        <v>77</v>
      </c>
      <c r="M41" s="105">
        <v>84</v>
      </c>
      <c r="N41" s="105">
        <v>89</v>
      </c>
      <c r="O41" s="105"/>
      <c r="P41" s="105">
        <v>90</v>
      </c>
      <c r="Q41" s="107">
        <v>125</v>
      </c>
      <c r="R41" s="108">
        <v>92</v>
      </c>
      <c r="S41" s="105"/>
      <c r="T41" s="105"/>
      <c r="U41" s="105">
        <v>120</v>
      </c>
      <c r="V41" s="109"/>
      <c r="W41" s="109">
        <v>108</v>
      </c>
      <c r="X41" s="110">
        <v>80</v>
      </c>
      <c r="Y41" s="111">
        <v>91</v>
      </c>
      <c r="Z41" s="109">
        <v>90</v>
      </c>
      <c r="AA41" s="109"/>
      <c r="AB41" s="109">
        <v>95</v>
      </c>
      <c r="AC41" s="109">
        <v>134</v>
      </c>
      <c r="AD41" s="109"/>
      <c r="AE41" s="110">
        <v>68</v>
      </c>
      <c r="AF41" s="111">
        <v>84</v>
      </c>
      <c r="AG41" s="109"/>
      <c r="AH41" s="109">
        <v>70</v>
      </c>
      <c r="AI41" s="109">
        <v>87</v>
      </c>
      <c r="AJ41" s="109">
        <v>104</v>
      </c>
      <c r="AK41" s="109">
        <v>115</v>
      </c>
      <c r="AL41" s="110">
        <v>98</v>
      </c>
      <c r="AM41" s="111">
        <v>78</v>
      </c>
      <c r="AN41" s="111">
        <v>73</v>
      </c>
      <c r="AO41" s="111">
        <v>112</v>
      </c>
      <c r="AP41" s="111">
        <v>100</v>
      </c>
      <c r="AQ41" s="111">
        <v>89</v>
      </c>
      <c r="AR41" s="109">
        <v>105</v>
      </c>
      <c r="AS41" s="210">
        <v>87</v>
      </c>
      <c r="AT41" s="111"/>
      <c r="AU41" s="111"/>
      <c r="AV41" s="111"/>
      <c r="AW41" s="111"/>
      <c r="AX41" s="111">
        <v>108</v>
      </c>
      <c r="AY41" s="109">
        <v>131</v>
      </c>
      <c r="AZ41" s="210">
        <v>103</v>
      </c>
      <c r="BA41" s="111"/>
      <c r="BB41" s="111"/>
      <c r="BC41" s="111"/>
      <c r="BD41" s="109"/>
      <c r="BE41" s="137">
        <f>COUNTA(D41:BD41)</f>
        <v>36</v>
      </c>
      <c r="BF41" s="109">
        <f>SUM(D41:BD41)</f>
        <v>3472</v>
      </c>
      <c r="BG41" s="112">
        <f>BF41/BE41</f>
        <v>96.444444444444443</v>
      </c>
      <c r="BH41" s="111">
        <f>MAX(D41:BD41)</f>
        <v>134</v>
      </c>
      <c r="BI41" s="114">
        <f>MIN(D41:BD41)</f>
        <v>68</v>
      </c>
    </row>
    <row r="42" spans="1:61" ht="14.25">
      <c r="A42" s="115">
        <v>41</v>
      </c>
      <c r="B42" s="103" t="s">
        <v>139</v>
      </c>
      <c r="C42" s="104" t="s">
        <v>19</v>
      </c>
      <c r="D42" s="105"/>
      <c r="E42" s="105"/>
      <c r="F42" s="105">
        <v>96</v>
      </c>
      <c r="G42" s="105"/>
      <c r="H42" s="105"/>
      <c r="I42" s="105"/>
      <c r="J42" s="107"/>
      <c r="K42" s="108"/>
      <c r="L42" s="105"/>
      <c r="M42" s="105"/>
      <c r="N42" s="105"/>
      <c r="O42" s="105"/>
      <c r="P42" s="105"/>
      <c r="Q42" s="107"/>
      <c r="R42" s="108"/>
      <c r="S42" s="105"/>
      <c r="T42" s="105"/>
      <c r="U42" s="105"/>
      <c r="V42" s="109"/>
      <c r="W42" s="109"/>
      <c r="X42" s="110"/>
      <c r="Y42" s="111"/>
      <c r="Z42" s="109"/>
      <c r="AA42" s="109"/>
      <c r="AB42" s="109"/>
      <c r="AC42" s="109"/>
      <c r="AD42" s="109"/>
      <c r="AE42" s="110"/>
      <c r="AF42" s="111"/>
      <c r="AG42" s="109"/>
      <c r="AH42" s="109"/>
      <c r="AI42" s="109"/>
      <c r="AJ42" s="109"/>
      <c r="AK42" s="109"/>
      <c r="AL42" s="110"/>
      <c r="AM42" s="111"/>
      <c r="AN42" s="111"/>
      <c r="AO42" s="111"/>
      <c r="AP42" s="111"/>
      <c r="AQ42" s="111"/>
      <c r="AR42" s="109"/>
      <c r="AS42" s="210"/>
      <c r="AT42" s="111"/>
      <c r="AU42" s="111"/>
      <c r="AV42" s="111"/>
      <c r="AW42" s="111"/>
      <c r="AX42" s="111"/>
      <c r="AY42" s="109"/>
      <c r="AZ42" s="210"/>
      <c r="BA42" s="111"/>
      <c r="BB42" s="111"/>
      <c r="BC42" s="111"/>
      <c r="BD42" s="109"/>
      <c r="BE42" s="205">
        <f>COUNTA(D42:BD42)</f>
        <v>1</v>
      </c>
      <c r="BF42" s="109">
        <f>SUM(D42:BD42)</f>
        <v>96</v>
      </c>
      <c r="BG42" s="112">
        <f>BF42/BE42</f>
        <v>96</v>
      </c>
      <c r="BH42" s="111">
        <f>MAX(D42:BD42)</f>
        <v>96</v>
      </c>
      <c r="BI42" s="114">
        <f>MIN(D42:BD42)</f>
        <v>96</v>
      </c>
    </row>
    <row r="43" spans="1:61" ht="14.25">
      <c r="A43" s="135">
        <v>42</v>
      </c>
      <c r="B43" s="128" t="s">
        <v>190</v>
      </c>
      <c r="C43" s="120" t="s">
        <v>13</v>
      </c>
      <c r="D43" s="121"/>
      <c r="E43" s="121">
        <v>101</v>
      </c>
      <c r="F43" s="121">
        <v>79</v>
      </c>
      <c r="G43" s="121"/>
      <c r="H43" s="121"/>
      <c r="I43" s="121">
        <v>76</v>
      </c>
      <c r="J43" s="122">
        <v>79</v>
      </c>
      <c r="K43" s="123"/>
      <c r="L43" s="121">
        <v>96</v>
      </c>
      <c r="M43" s="121">
        <v>121</v>
      </c>
      <c r="N43" s="121"/>
      <c r="O43" s="121">
        <v>90</v>
      </c>
      <c r="P43" s="121"/>
      <c r="Q43" s="122">
        <v>82</v>
      </c>
      <c r="R43" s="123">
        <v>84</v>
      </c>
      <c r="S43" s="121"/>
      <c r="T43" s="121">
        <v>101</v>
      </c>
      <c r="U43" s="121"/>
      <c r="V43" s="124"/>
      <c r="W43" s="124"/>
      <c r="X43" s="125"/>
      <c r="Y43" s="126">
        <v>89</v>
      </c>
      <c r="Z43" s="124">
        <v>77</v>
      </c>
      <c r="AA43" s="124">
        <v>104</v>
      </c>
      <c r="AB43" s="124">
        <v>92</v>
      </c>
      <c r="AC43" s="124"/>
      <c r="AD43" s="124">
        <v>97</v>
      </c>
      <c r="AE43" s="125">
        <v>110</v>
      </c>
      <c r="AF43" s="126">
        <v>100</v>
      </c>
      <c r="AG43" s="124">
        <v>120</v>
      </c>
      <c r="AH43" s="124">
        <v>109</v>
      </c>
      <c r="AI43" s="124">
        <v>114</v>
      </c>
      <c r="AJ43" s="124">
        <v>114</v>
      </c>
      <c r="AK43" s="124">
        <v>75</v>
      </c>
      <c r="AL43" s="125">
        <v>121</v>
      </c>
      <c r="AM43" s="126"/>
      <c r="AN43" s="126">
        <v>73</v>
      </c>
      <c r="AO43" s="126">
        <v>92</v>
      </c>
      <c r="AP43" s="126">
        <v>101</v>
      </c>
      <c r="AQ43" s="126">
        <v>93</v>
      </c>
      <c r="AR43" s="124">
        <v>74</v>
      </c>
      <c r="AS43" s="212">
        <v>86</v>
      </c>
      <c r="AT43" s="126"/>
      <c r="AU43" s="126"/>
      <c r="AV43" s="126"/>
      <c r="AW43" s="126"/>
      <c r="AX43" s="126">
        <v>116</v>
      </c>
      <c r="AY43" s="124">
        <v>103</v>
      </c>
      <c r="AZ43" s="212">
        <v>98</v>
      </c>
      <c r="BA43" s="126"/>
      <c r="BB43" s="126"/>
      <c r="BC43" s="126"/>
      <c r="BD43" s="124"/>
      <c r="BE43" s="133">
        <f>COUNTA(D43:BD43)</f>
        <v>32</v>
      </c>
      <c r="BF43" s="124">
        <f>SUM(D43:BD43)</f>
        <v>3067</v>
      </c>
      <c r="BG43" s="129">
        <f>BF43/BE43</f>
        <v>95.84375</v>
      </c>
      <c r="BH43" s="126">
        <f>MAX(D43:BD43)</f>
        <v>121</v>
      </c>
      <c r="BI43" s="130">
        <f>MIN(D43:BD43)</f>
        <v>73</v>
      </c>
    </row>
    <row r="44" spans="1:61" ht="14.25">
      <c r="A44" s="135">
        <v>43</v>
      </c>
      <c r="B44" s="128" t="s">
        <v>398</v>
      </c>
      <c r="C44" s="120" t="s">
        <v>10</v>
      </c>
      <c r="D44" s="121"/>
      <c r="E44" s="121"/>
      <c r="F44" s="121"/>
      <c r="G44" s="121"/>
      <c r="H44" s="121"/>
      <c r="I44" s="121"/>
      <c r="J44" s="122"/>
      <c r="K44" s="123"/>
      <c r="L44" s="121"/>
      <c r="M44" s="121"/>
      <c r="N44" s="121"/>
      <c r="O44" s="121"/>
      <c r="P44" s="121"/>
      <c r="Q44" s="122"/>
      <c r="R44" s="123"/>
      <c r="S44" s="121"/>
      <c r="T44" s="121"/>
      <c r="U44" s="121"/>
      <c r="V44" s="124"/>
      <c r="W44" s="124"/>
      <c r="X44" s="125"/>
      <c r="Y44" s="126"/>
      <c r="Z44" s="124"/>
      <c r="AA44" s="124"/>
      <c r="AB44" s="124"/>
      <c r="AC44" s="124"/>
      <c r="AD44" s="124"/>
      <c r="AE44" s="125"/>
      <c r="AF44" s="126"/>
      <c r="AG44" s="124"/>
      <c r="AH44" s="124"/>
      <c r="AI44" s="124"/>
      <c r="AJ44" s="124"/>
      <c r="AK44" s="124"/>
      <c r="AL44" s="125"/>
      <c r="AM44" s="126"/>
      <c r="AN44" s="126"/>
      <c r="AO44" s="126"/>
      <c r="AP44" s="126"/>
      <c r="AQ44" s="126"/>
      <c r="AR44" s="124"/>
      <c r="AS44" s="212"/>
      <c r="AT44" s="126">
        <v>104</v>
      </c>
      <c r="AU44" s="126">
        <v>95</v>
      </c>
      <c r="AV44" s="126">
        <v>91</v>
      </c>
      <c r="AW44" s="126">
        <v>90</v>
      </c>
      <c r="AX44" s="126"/>
      <c r="AY44" s="124"/>
      <c r="AZ44" s="212"/>
      <c r="BA44" s="126"/>
      <c r="BB44" s="126"/>
      <c r="BC44" s="126"/>
      <c r="BD44" s="124"/>
      <c r="BE44" s="206">
        <f>COUNTA(D44:BD44)</f>
        <v>4</v>
      </c>
      <c r="BF44" s="124">
        <f>SUM(D44:BD44)</f>
        <v>380</v>
      </c>
      <c r="BG44" s="129">
        <f>BF44/BE44</f>
        <v>95</v>
      </c>
      <c r="BH44" s="126">
        <f>MAX(D44:BD44)</f>
        <v>104</v>
      </c>
      <c r="BI44" s="130">
        <f>MIN(D44:BD44)</f>
        <v>90</v>
      </c>
    </row>
    <row r="45" spans="1:61" ht="14.25">
      <c r="A45" s="135">
        <v>44</v>
      </c>
      <c r="B45" s="119" t="s">
        <v>186</v>
      </c>
      <c r="C45" s="120" t="s">
        <v>10</v>
      </c>
      <c r="D45" s="121"/>
      <c r="E45" s="121"/>
      <c r="F45" s="121"/>
      <c r="G45" s="121">
        <v>98</v>
      </c>
      <c r="H45" s="121"/>
      <c r="I45" s="121">
        <v>83</v>
      </c>
      <c r="J45" s="122">
        <v>122</v>
      </c>
      <c r="K45" s="123"/>
      <c r="L45" s="121"/>
      <c r="M45" s="121"/>
      <c r="N45" s="121"/>
      <c r="O45" s="121">
        <v>67</v>
      </c>
      <c r="P45" s="121"/>
      <c r="Q45" s="122"/>
      <c r="R45" s="123">
        <v>86</v>
      </c>
      <c r="S45" s="121"/>
      <c r="T45" s="121">
        <v>79</v>
      </c>
      <c r="U45" s="121">
        <v>105</v>
      </c>
      <c r="V45" s="124"/>
      <c r="W45" s="124"/>
      <c r="X45" s="125"/>
      <c r="Y45" s="126"/>
      <c r="Z45" s="124"/>
      <c r="AA45" s="124"/>
      <c r="AB45" s="124"/>
      <c r="AC45" s="124"/>
      <c r="AD45" s="124"/>
      <c r="AE45" s="125"/>
      <c r="AF45" s="126"/>
      <c r="AG45" s="124"/>
      <c r="AH45" s="124"/>
      <c r="AI45" s="124"/>
      <c r="AJ45" s="124"/>
      <c r="AK45" s="124"/>
      <c r="AL45" s="125"/>
      <c r="AM45" s="126"/>
      <c r="AN45" s="126"/>
      <c r="AO45" s="126"/>
      <c r="AP45" s="126"/>
      <c r="AQ45" s="126"/>
      <c r="AR45" s="124"/>
      <c r="AS45" s="212"/>
      <c r="AT45" s="126"/>
      <c r="AU45" s="126"/>
      <c r="AV45" s="126"/>
      <c r="AW45" s="126"/>
      <c r="AX45" s="126"/>
      <c r="AY45" s="124"/>
      <c r="AZ45" s="212"/>
      <c r="BA45" s="126"/>
      <c r="BB45" s="126"/>
      <c r="BC45" s="126"/>
      <c r="BD45" s="124"/>
      <c r="BE45" s="206">
        <f>COUNTA(D45:BD45)</f>
        <v>7</v>
      </c>
      <c r="BF45" s="124">
        <f>SUM(D45:BD45)</f>
        <v>640</v>
      </c>
      <c r="BG45" s="129">
        <f>BF45/BE45</f>
        <v>91.428571428571431</v>
      </c>
      <c r="BH45" s="126">
        <f>MAX(D45:BD45)</f>
        <v>122</v>
      </c>
      <c r="BI45" s="130">
        <f>MIN(D45:BD45)</f>
        <v>67</v>
      </c>
    </row>
    <row r="46" spans="1:61" ht="14.25">
      <c r="A46" s="115">
        <v>45</v>
      </c>
      <c r="B46" s="103" t="s">
        <v>179</v>
      </c>
      <c r="C46" s="104" t="s">
        <v>10</v>
      </c>
      <c r="D46" s="105">
        <v>99</v>
      </c>
      <c r="E46" s="105">
        <v>94</v>
      </c>
      <c r="F46" s="105">
        <v>81</v>
      </c>
      <c r="G46" s="105"/>
      <c r="H46" s="105"/>
      <c r="I46" s="105"/>
      <c r="J46" s="107"/>
      <c r="K46" s="108"/>
      <c r="L46" s="105"/>
      <c r="M46" s="105"/>
      <c r="N46" s="105"/>
      <c r="O46" s="105"/>
      <c r="P46" s="105"/>
      <c r="Q46" s="107"/>
      <c r="R46" s="108"/>
      <c r="S46" s="105"/>
      <c r="T46" s="105"/>
      <c r="U46" s="105"/>
      <c r="V46" s="109"/>
      <c r="W46" s="109"/>
      <c r="X46" s="110"/>
      <c r="Y46" s="111"/>
      <c r="Z46" s="109"/>
      <c r="AA46" s="109"/>
      <c r="AB46" s="109"/>
      <c r="AC46" s="109"/>
      <c r="AD46" s="109"/>
      <c r="AE46" s="110"/>
      <c r="AF46" s="111"/>
      <c r="AG46" s="109"/>
      <c r="AH46" s="109"/>
      <c r="AI46" s="109"/>
      <c r="AJ46" s="109"/>
      <c r="AK46" s="109"/>
      <c r="AL46" s="110"/>
      <c r="AM46" s="111"/>
      <c r="AN46" s="111"/>
      <c r="AO46" s="111"/>
      <c r="AP46" s="111"/>
      <c r="AQ46" s="111"/>
      <c r="AR46" s="109"/>
      <c r="AS46" s="210"/>
      <c r="AT46" s="111"/>
      <c r="AU46" s="111"/>
      <c r="AV46" s="111"/>
      <c r="AW46" s="111"/>
      <c r="AX46" s="111"/>
      <c r="AY46" s="109"/>
      <c r="AZ46" s="210"/>
      <c r="BA46" s="111"/>
      <c r="BB46" s="111"/>
      <c r="BC46" s="111"/>
      <c r="BD46" s="109"/>
      <c r="BE46" s="205">
        <f>COUNTA(D46:BD46)</f>
        <v>3</v>
      </c>
      <c r="BF46" s="109">
        <f>SUM(D46:BD46)</f>
        <v>274</v>
      </c>
      <c r="BG46" s="112">
        <f>BF46/BE46</f>
        <v>91.333333333333329</v>
      </c>
      <c r="BH46" s="111">
        <f>MAX(D46:BD46)</f>
        <v>99</v>
      </c>
      <c r="BI46" s="114">
        <f>MIN(D46:BD46)</f>
        <v>81</v>
      </c>
    </row>
    <row r="47" spans="1:61" ht="14.25">
      <c r="A47" s="115">
        <v>46</v>
      </c>
      <c r="B47" s="103" t="s">
        <v>180</v>
      </c>
      <c r="C47" s="104" t="s">
        <v>10</v>
      </c>
      <c r="D47" s="105">
        <v>89</v>
      </c>
      <c r="E47" s="105">
        <v>92</v>
      </c>
      <c r="F47" s="105"/>
      <c r="G47" s="105"/>
      <c r="H47" s="105"/>
      <c r="I47" s="105"/>
      <c r="J47" s="107"/>
      <c r="K47" s="108"/>
      <c r="L47" s="105"/>
      <c r="M47" s="105"/>
      <c r="N47" s="105"/>
      <c r="O47" s="105"/>
      <c r="P47" s="105"/>
      <c r="Q47" s="107"/>
      <c r="R47" s="263"/>
      <c r="S47" s="105"/>
      <c r="T47" s="105"/>
      <c r="U47" s="105"/>
      <c r="V47" s="109"/>
      <c r="W47" s="109"/>
      <c r="X47" s="110"/>
      <c r="Y47" s="111"/>
      <c r="Z47" s="109"/>
      <c r="AA47" s="109"/>
      <c r="AB47" s="109"/>
      <c r="AC47" s="109"/>
      <c r="AD47" s="109"/>
      <c r="AE47" s="110"/>
      <c r="AF47" s="111"/>
      <c r="AG47" s="109"/>
      <c r="AH47" s="109"/>
      <c r="AI47" s="109"/>
      <c r="AJ47" s="109"/>
      <c r="AK47" s="109"/>
      <c r="AL47" s="110"/>
      <c r="AM47" s="111"/>
      <c r="AN47" s="111"/>
      <c r="AO47" s="111"/>
      <c r="AP47" s="111"/>
      <c r="AQ47" s="111"/>
      <c r="AR47" s="109"/>
      <c r="AS47" s="210"/>
      <c r="AT47" s="111"/>
      <c r="AU47" s="111"/>
      <c r="AV47" s="111"/>
      <c r="AW47" s="111"/>
      <c r="AX47" s="111"/>
      <c r="AY47" s="109"/>
      <c r="AZ47" s="210"/>
      <c r="BA47" s="111"/>
      <c r="BB47" s="111"/>
      <c r="BC47" s="111"/>
      <c r="BD47" s="109"/>
      <c r="BE47" s="205">
        <f>COUNTA(D47:BD47)</f>
        <v>2</v>
      </c>
      <c r="BF47" s="109">
        <f>SUM(D47:BD47)</f>
        <v>181</v>
      </c>
      <c r="BG47" s="112">
        <f>BF47/BE47</f>
        <v>90.5</v>
      </c>
      <c r="BH47" s="111">
        <f>MAX(D47:BD47)</f>
        <v>92</v>
      </c>
      <c r="BI47" s="114">
        <f>MIN(D47:BD47)</f>
        <v>89</v>
      </c>
    </row>
    <row r="48" spans="1:61" ht="14.25">
      <c r="A48" s="135">
        <v>47</v>
      </c>
      <c r="B48" s="119" t="s">
        <v>184</v>
      </c>
      <c r="C48" s="120" t="s">
        <v>10</v>
      </c>
      <c r="D48" s="121"/>
      <c r="E48" s="121"/>
      <c r="F48" s="121">
        <v>108</v>
      </c>
      <c r="G48" s="121"/>
      <c r="H48" s="121"/>
      <c r="I48" s="121"/>
      <c r="J48" s="122"/>
      <c r="K48" s="123"/>
      <c r="L48" s="121"/>
      <c r="M48" s="121"/>
      <c r="N48" s="121"/>
      <c r="O48" s="121"/>
      <c r="P48" s="121">
        <v>77</v>
      </c>
      <c r="Q48" s="122">
        <v>125</v>
      </c>
      <c r="R48" s="123"/>
      <c r="S48" s="121"/>
      <c r="T48" s="121"/>
      <c r="U48" s="121"/>
      <c r="V48" s="124"/>
      <c r="W48" s="124"/>
      <c r="X48" s="125"/>
      <c r="Y48" s="126">
        <v>87</v>
      </c>
      <c r="Z48" s="124"/>
      <c r="AA48" s="124"/>
      <c r="AB48" s="124"/>
      <c r="AC48" s="124"/>
      <c r="AD48" s="124"/>
      <c r="AE48" s="125"/>
      <c r="AF48" s="126">
        <v>86</v>
      </c>
      <c r="AG48" s="124">
        <v>54</v>
      </c>
      <c r="AH48" s="124">
        <v>48</v>
      </c>
      <c r="AI48" s="124">
        <v>55</v>
      </c>
      <c r="AJ48" s="124">
        <v>95</v>
      </c>
      <c r="AK48" s="124">
        <v>116</v>
      </c>
      <c r="AL48" s="125">
        <v>109</v>
      </c>
      <c r="AM48" s="126">
        <v>64</v>
      </c>
      <c r="AN48" s="126">
        <v>82</v>
      </c>
      <c r="AO48" s="126">
        <v>73</v>
      </c>
      <c r="AP48" s="126">
        <v>79</v>
      </c>
      <c r="AQ48" s="126">
        <v>115</v>
      </c>
      <c r="AR48" s="124">
        <v>84</v>
      </c>
      <c r="AS48" s="212">
        <v>102</v>
      </c>
      <c r="AT48" s="126"/>
      <c r="AU48" s="126"/>
      <c r="AV48" s="126"/>
      <c r="AW48" s="126"/>
      <c r="AX48" s="126">
        <v>100</v>
      </c>
      <c r="AY48" s="124">
        <v>92</v>
      </c>
      <c r="AZ48" s="212">
        <v>113</v>
      </c>
      <c r="BA48" s="126"/>
      <c r="BB48" s="126"/>
      <c r="BC48" s="126"/>
      <c r="BD48" s="124"/>
      <c r="BE48" s="133">
        <f>COUNTA(D48:BD48)</f>
        <v>21</v>
      </c>
      <c r="BF48" s="124">
        <f>SUM(D48:BD48)</f>
        <v>1864</v>
      </c>
      <c r="BG48" s="129">
        <f>BF48/BE48</f>
        <v>88.761904761904759</v>
      </c>
      <c r="BH48" s="126">
        <f>MAX(D48:BD48)</f>
        <v>125</v>
      </c>
      <c r="BI48" s="130">
        <f>MIN(D48:BD48)</f>
        <v>48</v>
      </c>
    </row>
    <row r="49" spans="1:61" ht="14.25">
      <c r="A49" s="262">
        <v>48</v>
      </c>
      <c r="B49" s="103" t="s">
        <v>145</v>
      </c>
      <c r="C49" s="104" t="s">
        <v>17</v>
      </c>
      <c r="D49" s="105"/>
      <c r="E49" s="105"/>
      <c r="F49" s="105"/>
      <c r="G49" s="105"/>
      <c r="H49" s="105"/>
      <c r="I49" s="105"/>
      <c r="J49" s="107"/>
      <c r="K49" s="108"/>
      <c r="L49" s="105"/>
      <c r="M49" s="105"/>
      <c r="N49" s="105"/>
      <c r="O49" s="105"/>
      <c r="P49" s="105"/>
      <c r="Q49" s="107"/>
      <c r="R49" s="108"/>
      <c r="S49" s="105"/>
      <c r="T49" s="105"/>
      <c r="U49" s="105"/>
      <c r="V49" s="109"/>
      <c r="W49" s="109"/>
      <c r="X49" s="110"/>
      <c r="Y49" s="111"/>
      <c r="Z49" s="109"/>
      <c r="AA49" s="109"/>
      <c r="AB49" s="109"/>
      <c r="AC49" s="109"/>
      <c r="AD49" s="109"/>
      <c r="AE49" s="110"/>
      <c r="AF49" s="111"/>
      <c r="AG49" s="109"/>
      <c r="AH49" s="109"/>
      <c r="AI49" s="109"/>
      <c r="AJ49" s="109"/>
      <c r="AK49" s="109"/>
      <c r="AL49" s="110">
        <v>85</v>
      </c>
      <c r="AM49" s="111"/>
      <c r="AN49" s="109"/>
      <c r="AO49" s="109"/>
      <c r="AP49" s="109"/>
      <c r="AQ49" s="109"/>
      <c r="AR49" s="109"/>
      <c r="AS49" s="110"/>
      <c r="AT49" s="111"/>
      <c r="AU49" s="109"/>
      <c r="AV49" s="109"/>
      <c r="AW49" s="109"/>
      <c r="AX49" s="109"/>
      <c r="AY49" s="109"/>
      <c r="AZ49" s="110"/>
      <c r="BA49" s="111"/>
      <c r="BB49" s="109"/>
      <c r="BC49" s="109"/>
      <c r="BD49" s="110"/>
      <c r="BE49" s="264">
        <f>COUNTA(D49:BD49)</f>
        <v>1</v>
      </c>
      <c r="BF49" s="109">
        <f>SUM(D49:BD49)</f>
        <v>85</v>
      </c>
      <c r="BG49" s="112">
        <f>BF49/BE49</f>
        <v>85</v>
      </c>
      <c r="BH49" s="109">
        <f>MAX(D49:BD49)</f>
        <v>85</v>
      </c>
      <c r="BI49" s="114">
        <f>MIN(D49:BD49)</f>
        <v>85</v>
      </c>
    </row>
    <row r="50" spans="1:61" ht="14.25">
      <c r="A50" s="262">
        <v>49</v>
      </c>
      <c r="B50" s="118" t="s">
        <v>396</v>
      </c>
      <c r="C50" s="104" t="s">
        <v>19</v>
      </c>
      <c r="D50" s="105"/>
      <c r="E50" s="105"/>
      <c r="F50" s="105"/>
      <c r="G50" s="105"/>
      <c r="H50" s="105"/>
      <c r="I50" s="105"/>
      <c r="J50" s="107"/>
      <c r="K50" s="108"/>
      <c r="L50" s="105"/>
      <c r="M50" s="105"/>
      <c r="N50" s="105"/>
      <c r="O50" s="105"/>
      <c r="P50" s="105"/>
      <c r="Q50" s="107"/>
      <c r="R50" s="108"/>
      <c r="S50" s="105"/>
      <c r="T50" s="105"/>
      <c r="U50" s="105"/>
      <c r="V50" s="109"/>
      <c r="W50" s="109"/>
      <c r="X50" s="110"/>
      <c r="Y50" s="111"/>
      <c r="Z50" s="109"/>
      <c r="AA50" s="109"/>
      <c r="AB50" s="109"/>
      <c r="AC50" s="109"/>
      <c r="AD50" s="109"/>
      <c r="AE50" s="110"/>
      <c r="AF50" s="111"/>
      <c r="AG50" s="109"/>
      <c r="AH50" s="109"/>
      <c r="AI50" s="109"/>
      <c r="AJ50" s="109"/>
      <c r="AK50" s="109"/>
      <c r="AL50" s="110"/>
      <c r="AM50" s="111"/>
      <c r="AN50" s="109"/>
      <c r="AO50" s="109"/>
      <c r="AP50" s="109"/>
      <c r="AQ50" s="109"/>
      <c r="AR50" s="109"/>
      <c r="AS50" s="110"/>
      <c r="AT50" s="111"/>
      <c r="AU50" s="109"/>
      <c r="AV50" s="109"/>
      <c r="AW50" s="109">
        <v>81</v>
      </c>
      <c r="AX50" s="109"/>
      <c r="AY50" s="109"/>
      <c r="AZ50" s="110"/>
      <c r="BA50" s="111"/>
      <c r="BB50" s="109"/>
      <c r="BC50" s="109"/>
      <c r="BD50" s="110"/>
      <c r="BE50" s="264">
        <f>COUNTA(D50:BD50)</f>
        <v>1</v>
      </c>
      <c r="BF50" s="109">
        <f>SUM(D50:BD50)</f>
        <v>81</v>
      </c>
      <c r="BG50" s="112">
        <f>BF50/BE50</f>
        <v>81</v>
      </c>
      <c r="BH50" s="109">
        <f>MAX(D50:BD50)</f>
        <v>81</v>
      </c>
      <c r="BI50" s="114">
        <f>MIN(D50:BD50)</f>
        <v>81</v>
      </c>
    </row>
    <row r="51" spans="1:61" ht="14.25">
      <c r="A51" s="262">
        <v>50</v>
      </c>
      <c r="B51" s="118" t="s">
        <v>182</v>
      </c>
      <c r="C51" s="104" t="s">
        <v>13</v>
      </c>
      <c r="D51" s="105">
        <v>79</v>
      </c>
      <c r="E51" s="105">
        <v>108</v>
      </c>
      <c r="F51" s="105"/>
      <c r="G51" s="105">
        <v>56</v>
      </c>
      <c r="H51" s="105">
        <v>93</v>
      </c>
      <c r="I51" s="105"/>
      <c r="J51" s="107"/>
      <c r="K51" s="108">
        <v>70</v>
      </c>
      <c r="L51" s="105"/>
      <c r="M51" s="105"/>
      <c r="N51" s="105">
        <v>79</v>
      </c>
      <c r="O51" s="105"/>
      <c r="P51" s="105"/>
      <c r="Q51" s="107"/>
      <c r="R51" s="108">
        <v>78</v>
      </c>
      <c r="S51" s="105">
        <v>54</v>
      </c>
      <c r="T51" s="105"/>
      <c r="U51" s="105">
        <v>86</v>
      </c>
      <c r="V51" s="109">
        <v>66</v>
      </c>
      <c r="W51" s="109">
        <v>92</v>
      </c>
      <c r="X51" s="110">
        <v>65</v>
      </c>
      <c r="Y51" s="111"/>
      <c r="Z51" s="109">
        <v>88</v>
      </c>
      <c r="AA51" s="109">
        <v>83</v>
      </c>
      <c r="AB51" s="109"/>
      <c r="AC51" s="109">
        <v>79</v>
      </c>
      <c r="AD51" s="109">
        <v>86</v>
      </c>
      <c r="AE51" s="110"/>
      <c r="AF51" s="111">
        <v>87</v>
      </c>
      <c r="AG51" s="109">
        <v>77</v>
      </c>
      <c r="AH51" s="109"/>
      <c r="AI51" s="109"/>
      <c r="AJ51" s="109"/>
      <c r="AK51" s="109"/>
      <c r="AL51" s="110"/>
      <c r="AM51" s="111">
        <v>74</v>
      </c>
      <c r="AN51" s="109">
        <v>96</v>
      </c>
      <c r="AO51" s="109"/>
      <c r="AP51" s="109"/>
      <c r="AQ51" s="109"/>
      <c r="AR51" s="109"/>
      <c r="AS51" s="110"/>
      <c r="AT51" s="111"/>
      <c r="AU51" s="109"/>
      <c r="AV51" s="109"/>
      <c r="AW51" s="109"/>
      <c r="AX51" s="109"/>
      <c r="AY51" s="109"/>
      <c r="AZ51" s="110"/>
      <c r="BA51" s="111"/>
      <c r="BB51" s="109"/>
      <c r="BC51" s="109"/>
      <c r="BD51" s="110"/>
      <c r="BE51" s="111">
        <f>COUNTA(D51:BD51)</f>
        <v>20</v>
      </c>
      <c r="BF51" s="109">
        <f>SUM(D51:BD51)</f>
        <v>1596</v>
      </c>
      <c r="BG51" s="112">
        <f>BF51/BE51</f>
        <v>79.8</v>
      </c>
      <c r="BH51" s="109">
        <f>MAX(D51:BD51)</f>
        <v>108</v>
      </c>
      <c r="BI51" s="114">
        <f>MIN(D51:BD51)</f>
        <v>54</v>
      </c>
    </row>
    <row r="52" spans="1:61" ht="14.25">
      <c r="A52" s="262">
        <v>51</v>
      </c>
      <c r="B52" s="118" t="s">
        <v>189</v>
      </c>
      <c r="C52" s="104" t="s">
        <v>13</v>
      </c>
      <c r="D52" s="105"/>
      <c r="E52" s="105">
        <v>62</v>
      </c>
      <c r="F52" s="105"/>
      <c r="G52" s="105">
        <v>55</v>
      </c>
      <c r="H52" s="105">
        <v>75</v>
      </c>
      <c r="I52" s="105"/>
      <c r="J52" s="107"/>
      <c r="K52" s="108">
        <v>80</v>
      </c>
      <c r="L52" s="105"/>
      <c r="M52" s="105"/>
      <c r="N52" s="105">
        <v>49</v>
      </c>
      <c r="O52" s="105"/>
      <c r="P52" s="105"/>
      <c r="Q52" s="107"/>
      <c r="R52" s="108"/>
      <c r="S52" s="105">
        <v>54</v>
      </c>
      <c r="T52" s="105"/>
      <c r="U52" s="105">
        <v>54</v>
      </c>
      <c r="V52" s="109">
        <v>46</v>
      </c>
      <c r="W52" s="109"/>
      <c r="X52" s="110"/>
      <c r="Y52" s="111"/>
      <c r="Z52" s="109"/>
      <c r="AA52" s="109"/>
      <c r="AB52" s="109"/>
      <c r="AC52" s="109"/>
      <c r="AD52" s="109"/>
      <c r="AE52" s="110"/>
      <c r="AF52" s="111"/>
      <c r="AG52" s="109"/>
      <c r="AH52" s="109"/>
      <c r="AI52" s="109"/>
      <c r="AJ52" s="109"/>
      <c r="AK52" s="109"/>
      <c r="AL52" s="110"/>
      <c r="AM52" s="111"/>
      <c r="AN52" s="109"/>
      <c r="AO52" s="109"/>
      <c r="AP52" s="109"/>
      <c r="AQ52" s="109">
        <v>84</v>
      </c>
      <c r="AR52" s="109"/>
      <c r="AS52" s="110"/>
      <c r="AT52" s="111"/>
      <c r="AU52" s="109"/>
      <c r="AV52" s="109"/>
      <c r="AW52" s="109"/>
      <c r="AX52" s="109"/>
      <c r="AY52" s="109"/>
      <c r="AZ52" s="110"/>
      <c r="BA52" s="111"/>
      <c r="BB52" s="109"/>
      <c r="BC52" s="109"/>
      <c r="BD52" s="110"/>
      <c r="BE52" s="264">
        <f>COUNTA(D52:BD52)</f>
        <v>9</v>
      </c>
      <c r="BF52" s="109">
        <f>SUM(D52:BD52)</f>
        <v>559</v>
      </c>
      <c r="BG52" s="112">
        <f>BF52/BE52</f>
        <v>62.111111111111114</v>
      </c>
      <c r="BH52" s="109">
        <f>MAX(D52:BD52)</f>
        <v>84</v>
      </c>
      <c r="BI52" s="114">
        <f>MIN(D52:BD52)</f>
        <v>46</v>
      </c>
    </row>
    <row r="53" spans="1:61" ht="15" thickBot="1">
      <c r="A53" s="138">
        <v>52</v>
      </c>
      <c r="B53" s="139" t="s">
        <v>221</v>
      </c>
      <c r="C53" s="140" t="s">
        <v>13</v>
      </c>
      <c r="D53" s="141"/>
      <c r="E53" s="141"/>
      <c r="F53" s="141"/>
      <c r="G53" s="141"/>
      <c r="H53" s="141"/>
      <c r="I53" s="141"/>
      <c r="J53" s="142"/>
      <c r="K53" s="143"/>
      <c r="L53" s="141"/>
      <c r="M53" s="141"/>
      <c r="N53" s="141"/>
      <c r="O53" s="141">
        <v>73</v>
      </c>
      <c r="P53" s="141">
        <v>58</v>
      </c>
      <c r="Q53" s="142">
        <v>38</v>
      </c>
      <c r="R53" s="143"/>
      <c r="S53" s="141"/>
      <c r="T53" s="141">
        <v>59</v>
      </c>
      <c r="U53" s="141"/>
      <c r="V53" s="144"/>
      <c r="W53" s="144"/>
      <c r="X53" s="145"/>
      <c r="Y53" s="146"/>
      <c r="Z53" s="144"/>
      <c r="AA53" s="144"/>
      <c r="AB53" s="144"/>
      <c r="AC53" s="144"/>
      <c r="AD53" s="144"/>
      <c r="AE53" s="145"/>
      <c r="AF53" s="146"/>
      <c r="AG53" s="144"/>
      <c r="AH53" s="144"/>
      <c r="AI53" s="144"/>
      <c r="AJ53" s="144"/>
      <c r="AK53" s="144"/>
      <c r="AL53" s="145"/>
      <c r="AM53" s="146"/>
      <c r="AN53" s="146"/>
      <c r="AO53" s="146"/>
      <c r="AP53" s="146"/>
      <c r="AQ53" s="146"/>
      <c r="AR53" s="144"/>
      <c r="AS53" s="213"/>
      <c r="AT53" s="146"/>
      <c r="AU53" s="146"/>
      <c r="AV53" s="146"/>
      <c r="AW53" s="146"/>
      <c r="AX53" s="146"/>
      <c r="AY53" s="144"/>
      <c r="AZ53" s="213"/>
      <c r="BA53" s="146"/>
      <c r="BB53" s="146"/>
      <c r="BC53" s="146"/>
      <c r="BD53" s="144"/>
      <c r="BE53" s="265">
        <f>COUNTA(D53:BD53)</f>
        <v>4</v>
      </c>
      <c r="BF53" s="144">
        <f>SUM(D53:BD53)</f>
        <v>228</v>
      </c>
      <c r="BG53" s="147">
        <f>BF53/BE53</f>
        <v>57</v>
      </c>
      <c r="BH53" s="146">
        <f>MAX(D53:BD53)</f>
        <v>73</v>
      </c>
      <c r="BI53" s="148">
        <f>MIN(D53:BD53)</f>
        <v>38</v>
      </c>
    </row>
    <row r="58" spans="1:61">
      <c r="C58" s="132"/>
    </row>
  </sheetData>
  <autoFilter ref="A1:BI54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hiddenButton="1" showButton="0"/>
    <filterColumn colId="20" hiddenButton="1" showButton="0"/>
    <filterColumn colId="21" showButton="0"/>
    <filterColumn colId="22" hiddenButton="1" showButton="0"/>
    <filterColumn colId="23" hiddenButton="1" showButton="0"/>
    <filterColumn colId="24" hiddenButton="1" showButton="0"/>
    <filterColumn colId="25" hiddenButton="1" showButton="0"/>
    <filterColumn colId="26" hiddenButton="1" showButton="0"/>
    <filterColumn colId="27" hiddenButton="1" showButton="0"/>
    <filterColumn colId="28" hiddenButton="1" showButton="0"/>
    <filterColumn colId="29" hiddenButton="1" showButton="0"/>
    <filterColumn colId="30" hiddenButton="1" showButton="0"/>
    <filterColumn colId="31" hiddenButton="1" showButton="0"/>
    <filterColumn colId="32" hiddenButton="1" showButton="0"/>
    <filterColumn colId="33" hiddenButton="1" showButton="0"/>
    <filterColumn colId="34" hiddenButton="1" showButton="0"/>
    <filterColumn colId="35" hiddenButton="1" showButton="0"/>
    <filterColumn colId="36" hiddenButton="1" showButton="0"/>
    <filterColumn colId="37" hiddenButton="1" showButton="0"/>
    <filterColumn colId="38" hiddenButton="1" showButton="0"/>
    <filterColumn colId="39" hiddenButton="1" showButton="0"/>
    <filterColumn colId="40" hiddenButton="1" showButton="0"/>
    <filterColumn colId="41" hiddenButton="1" showButton="0"/>
    <filterColumn colId="42" hiddenButton="1" showButton="0"/>
    <filterColumn colId="43" hiddenButton="1" showButton="0"/>
    <filterColumn colId="44" hiddenButton="1" showButton="0"/>
    <filterColumn colId="45" hiddenButton="1" showButton="0"/>
    <filterColumn colId="46" hiddenButton="1" showButton="0"/>
    <filterColumn colId="47" hiddenButton="1" showButton="0"/>
    <filterColumn colId="48" hiddenButton="1" showButton="0"/>
    <filterColumn colId="49" hiddenButton="1" showButton="0"/>
    <filterColumn colId="50" hiddenButton="1" showButton="0"/>
    <filterColumn colId="51" hiddenButton="1" showButton="0"/>
    <filterColumn colId="52" hiddenButton="1" showButton="0"/>
    <filterColumn colId="53" hiddenButton="1" showButton="0"/>
    <filterColumn colId="54" hiddenButton="1" showButton="0"/>
    <filterColumn colId="55" hiddenButton="1" showButton="0"/>
    <filterColumn colId="56" showButton="0"/>
    <filterColumn colId="57" showButton="0"/>
    <filterColumn colId="58" showButton="0"/>
    <filterColumn colId="59" showButton="0"/>
  </autoFilter>
  <sortState ref="B3:BI53">
    <sortCondition descending="1" ref="BG3:BG53"/>
  </sortState>
  <mergeCells count="4">
    <mergeCell ref="A1:A2"/>
    <mergeCell ref="B1:B2"/>
    <mergeCell ref="C1:C2"/>
    <mergeCell ref="D1:BI1"/>
  </mergeCells>
  <conditionalFormatting sqref="D1:D2 E2:BI2 B1:C1 B3:C53 BF3:BI53">
    <cfRule type="cellIs" dxfId="3" priority="10" stopIfTrue="1" operator="equal">
      <formula>0</formula>
    </cfRule>
  </conditionalFormatting>
  <conditionalFormatting sqref="D28:BD41 D3:BE20 D22:BD23 BE21:BE45 D46:BE53">
    <cfRule type="cellIs" dxfId="2" priority="9" stopIfTrue="1" operator="greaterThanOrEqual">
      <formula>200</formula>
    </cfRule>
  </conditionalFormatting>
  <conditionalFormatting sqref="D3:BD53">
    <cfRule type="cellIs" dxfId="1" priority="8" operator="greaterThan">
      <formula>199</formula>
    </cfRule>
  </conditionalFormatting>
  <conditionalFormatting sqref="D3:BD53">
    <cfRule type="cellIs" dxfId="0" priority="7" stopIfTrue="1" operator="greaterThan">
      <formula>200</formula>
    </cfRule>
  </conditionalFormatting>
  <printOptions horizontalCentered="1" verticalCentered="1"/>
  <pageMargins left="0.19685039370078741" right="0.19685039370078741" top="0.19685039370078741" bottom="0.19685039370078741" header="0.19685039370078741" footer="0.11811023622047245"/>
  <pageSetup paperSize="9" scale="5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družstva</vt:lpstr>
      <vt:lpstr>rozlosování</vt:lpstr>
      <vt:lpstr>jednotlivci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cp:lastPrinted>2018-02-28T10:19:19Z</cp:lastPrinted>
  <dcterms:created xsi:type="dcterms:W3CDTF">2017-10-10T10:24:51Z</dcterms:created>
  <dcterms:modified xsi:type="dcterms:W3CDTF">2018-03-01T03:41:24Z</dcterms:modified>
</cp:coreProperties>
</file>