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85" windowWidth="18735" windowHeight="8385" activeTab="1"/>
  </bookViews>
  <sheets>
    <sheet name="družstva" sheetId="2" r:id="rId1"/>
    <sheet name="rozlosování" sheetId="1" r:id="rId2"/>
    <sheet name="jednotlivci" sheetId="3" r:id="rId3"/>
  </sheets>
  <definedNames>
    <definedName name="_xlnm._FilterDatabase" localSheetId="0" hidden="1">družstva!$B$3:$CK$10</definedName>
    <definedName name="_xlnm._FilterDatabase" localSheetId="2" hidden="1">jednotlivci!$A$1:$CJ$65</definedName>
  </definedNames>
  <calcPr calcId="124519"/>
</workbook>
</file>

<file path=xl/calcChain.xml><?xml version="1.0" encoding="utf-8"?>
<calcChain xmlns="http://schemas.openxmlformats.org/spreadsheetml/2006/main">
  <c r="CJ14" i="3"/>
  <c r="CI14"/>
  <c r="CG14"/>
  <c r="CF14"/>
  <c r="CJ29"/>
  <c r="CI29"/>
  <c r="CG29"/>
  <c r="CF29"/>
  <c r="CJ28"/>
  <c r="CI28"/>
  <c r="CG28"/>
  <c r="CF28"/>
  <c r="CG10" i="2"/>
  <c r="CF10"/>
  <c r="CJ30" i="3"/>
  <c r="CI30"/>
  <c r="CG30"/>
  <c r="CF30"/>
  <c r="CJ62"/>
  <c r="CI62"/>
  <c r="CG62"/>
  <c r="CF62"/>
  <c r="CJ56"/>
  <c r="CI56"/>
  <c r="CG56"/>
  <c r="CF56"/>
  <c r="CJ11"/>
  <c r="CI11"/>
  <c r="CG11"/>
  <c r="CF11"/>
  <c r="CJ10"/>
  <c r="CI10"/>
  <c r="CG10"/>
  <c r="CF10"/>
  <c r="CJ4"/>
  <c r="CI4"/>
  <c r="CG4"/>
  <c r="CF4"/>
  <c r="CJ24"/>
  <c r="CI24"/>
  <c r="CG24"/>
  <c r="CF24"/>
  <c r="CJ32"/>
  <c r="CI32"/>
  <c r="CG32"/>
  <c r="CF32"/>
  <c r="CJ52"/>
  <c r="CI52"/>
  <c r="CG52"/>
  <c r="CF52"/>
  <c r="CJ39"/>
  <c r="CI39"/>
  <c r="CG39"/>
  <c r="CF39"/>
  <c r="CJ23"/>
  <c r="CI23"/>
  <c r="CG23"/>
  <c r="CF23"/>
  <c r="CJ13"/>
  <c r="CI13"/>
  <c r="CG13"/>
  <c r="CF13"/>
  <c r="CJ45"/>
  <c r="CI45"/>
  <c r="CG45"/>
  <c r="CF45"/>
  <c r="CH14" l="1"/>
  <c r="CH29"/>
  <c r="CH28"/>
  <c r="CH30"/>
  <c r="CH56"/>
  <c r="CH62"/>
  <c r="CH11"/>
  <c r="CH10"/>
  <c r="CH4"/>
  <c r="CH24"/>
  <c r="CH52"/>
  <c r="CH32"/>
  <c r="CH39"/>
  <c r="CH45"/>
  <c r="CH13"/>
  <c r="CH23"/>
  <c r="CJ6"/>
  <c r="CI6"/>
  <c r="CG6"/>
  <c r="CF6"/>
  <c r="CJ61"/>
  <c r="CI61"/>
  <c r="CG61"/>
  <c r="CF61"/>
  <c r="CE9" i="2"/>
  <c r="CJ9" s="1"/>
  <c r="CF8" i="3"/>
  <c r="CF22"/>
  <c r="CF9"/>
  <c r="CJ40"/>
  <c r="CI40"/>
  <c r="CG40"/>
  <c r="CF40"/>
  <c r="CJ60"/>
  <c r="CI60"/>
  <c r="CG60"/>
  <c r="CF60"/>
  <c r="CJ42"/>
  <c r="CI42"/>
  <c r="CG42"/>
  <c r="CF42"/>
  <c r="CJ36"/>
  <c r="CI36"/>
  <c r="CG36"/>
  <c r="CF36"/>
  <c r="CJ41"/>
  <c r="CI41"/>
  <c r="CG41"/>
  <c r="CF41"/>
  <c r="CJ46"/>
  <c r="CI46"/>
  <c r="CG46"/>
  <c r="CF46"/>
  <c r="CJ19"/>
  <c r="CI19"/>
  <c r="CG19"/>
  <c r="CF19"/>
  <c r="CJ3"/>
  <c r="CI3"/>
  <c r="CG3"/>
  <c r="CF3"/>
  <c r="CJ44"/>
  <c r="CI44"/>
  <c r="CG44"/>
  <c r="CF44"/>
  <c r="CJ37"/>
  <c r="CI37"/>
  <c r="CG37"/>
  <c r="CF37"/>
  <c r="CJ50"/>
  <c r="CI50"/>
  <c r="CG50"/>
  <c r="CF50"/>
  <c r="CJ34"/>
  <c r="CI34"/>
  <c r="CG34"/>
  <c r="CF34"/>
  <c r="CJ33"/>
  <c r="CI33"/>
  <c r="CG33"/>
  <c r="CF33"/>
  <c r="CJ59"/>
  <c r="CI59"/>
  <c r="CG59"/>
  <c r="CF59"/>
  <c r="CJ58"/>
  <c r="CI58"/>
  <c r="CG58"/>
  <c r="CF58"/>
  <c r="CJ27"/>
  <c r="CI27"/>
  <c r="CG27"/>
  <c r="CF27"/>
  <c r="CJ21"/>
  <c r="CI21"/>
  <c r="CG21"/>
  <c r="CF21"/>
  <c r="CJ51"/>
  <c r="CI51"/>
  <c r="CG51"/>
  <c r="CF51"/>
  <c r="CJ20"/>
  <c r="CI20"/>
  <c r="CG20"/>
  <c r="CF20"/>
  <c r="CJ17"/>
  <c r="CI17"/>
  <c r="CG17"/>
  <c r="CF17"/>
  <c r="CJ31"/>
  <c r="CI31"/>
  <c r="CG31"/>
  <c r="CF31"/>
  <c r="CJ49"/>
  <c r="CI49"/>
  <c r="CG49"/>
  <c r="CF49"/>
  <c r="CJ43"/>
  <c r="CI43"/>
  <c r="CG43"/>
  <c r="CF43"/>
  <c r="CJ35"/>
  <c r="CI35"/>
  <c r="CG35"/>
  <c r="CF35"/>
  <c r="CJ15"/>
  <c r="CI15"/>
  <c r="CG15"/>
  <c r="CF15"/>
  <c r="CJ54"/>
  <c r="CI54"/>
  <c r="CG54"/>
  <c r="CF54"/>
  <c r="CJ18"/>
  <c r="CI18"/>
  <c r="CG18"/>
  <c r="CF18"/>
  <c r="CJ47"/>
  <c r="CI47"/>
  <c r="CG47"/>
  <c r="CF47"/>
  <c r="CJ57"/>
  <c r="CI57"/>
  <c r="CG57"/>
  <c r="CF57"/>
  <c r="CJ16"/>
  <c r="CI16"/>
  <c r="CG16"/>
  <c r="CF16"/>
  <c r="CJ25"/>
  <c r="CI25"/>
  <c r="CG25"/>
  <c r="CF25"/>
  <c r="CJ48"/>
  <c r="CI48"/>
  <c r="CG48"/>
  <c r="CF48"/>
  <c r="CJ8"/>
  <c r="CI8"/>
  <c r="CG8"/>
  <c r="CJ38"/>
  <c r="CI38"/>
  <c r="CG38"/>
  <c r="CF38"/>
  <c r="CJ26"/>
  <c r="CI26"/>
  <c r="CG26"/>
  <c r="CF26"/>
  <c r="CJ55"/>
  <c r="CI55"/>
  <c r="CG55"/>
  <c r="CF55"/>
  <c r="CJ12"/>
  <c r="CI12"/>
  <c r="CG12"/>
  <c r="CF12"/>
  <c r="CJ53"/>
  <c r="CI53"/>
  <c r="CG53"/>
  <c r="CF53"/>
  <c r="CJ63"/>
  <c r="CI63"/>
  <c r="CG63"/>
  <c r="CF63"/>
  <c r="CJ7"/>
  <c r="CI7"/>
  <c r="CG7"/>
  <c r="CF7"/>
  <c r="CJ5"/>
  <c r="CI5"/>
  <c r="CG5"/>
  <c r="CF5"/>
  <c r="CJ22"/>
  <c r="CI22"/>
  <c r="CG22"/>
  <c r="CJ9"/>
  <c r="CI9"/>
  <c r="CG9"/>
  <c r="CI11" i="2"/>
  <c r="CH11"/>
  <c r="CK8"/>
  <c r="CF8"/>
  <c r="CE8"/>
  <c r="CJ8" s="1"/>
  <c r="CK5"/>
  <c r="CF5"/>
  <c r="CE5"/>
  <c r="CJ5" s="1"/>
  <c r="CK6"/>
  <c r="CF6"/>
  <c r="CE6"/>
  <c r="CJ6" s="1"/>
  <c r="CK7"/>
  <c r="CF7"/>
  <c r="CE7"/>
  <c r="CJ7" s="1"/>
  <c r="CK4"/>
  <c r="CF4"/>
  <c r="CE4"/>
  <c r="CJ4" s="1"/>
  <c r="CK9"/>
  <c r="CF9"/>
  <c r="CK10"/>
  <c r="CE10"/>
  <c r="CJ10" s="1"/>
  <c r="CK3"/>
  <c r="CF3"/>
  <c r="CE3"/>
  <c r="CJ3" s="1"/>
  <c r="CG7" l="1"/>
  <c r="CG9"/>
  <c r="CH6" i="3"/>
  <c r="CH61"/>
  <c r="CH42"/>
  <c r="CH40"/>
  <c r="CH22"/>
  <c r="CH7"/>
  <c r="CH53"/>
  <c r="CH55"/>
  <c r="CH38"/>
  <c r="CH48"/>
  <c r="CH16"/>
  <c r="CH47"/>
  <c r="CH54"/>
  <c r="CH35"/>
  <c r="CH31"/>
  <c r="CH20"/>
  <c r="CH21"/>
  <c r="CH58"/>
  <c r="CH33"/>
  <c r="CH50"/>
  <c r="CH37"/>
  <c r="CH3"/>
  <c r="CH46"/>
  <c r="CH9"/>
  <c r="CH5"/>
  <c r="CH63"/>
  <c r="CH12"/>
  <c r="CH26"/>
  <c r="CH8"/>
  <c r="CH25"/>
  <c r="CH57"/>
  <c r="CH18"/>
  <c r="CH15"/>
  <c r="CH43"/>
  <c r="CH49"/>
  <c r="CH17"/>
  <c r="CH51"/>
  <c r="CH27"/>
  <c r="CH59"/>
  <c r="CH34"/>
  <c r="CH44"/>
  <c r="CH19"/>
  <c r="CH41"/>
  <c r="CH36"/>
  <c r="CH60"/>
  <c r="CG6" i="2"/>
  <c r="CG4"/>
  <c r="CG8"/>
  <c r="CJ11"/>
  <c r="CK11" s="1"/>
  <c r="CG3"/>
  <c r="CG5"/>
  <c r="CE11"/>
</calcChain>
</file>

<file path=xl/sharedStrings.xml><?xml version="1.0" encoding="utf-8"?>
<sst xmlns="http://schemas.openxmlformats.org/spreadsheetml/2006/main" count="1733" uniqueCount="530">
  <si>
    <r>
      <t xml:space="preserve">    </t>
    </r>
    <r>
      <rPr>
        <b/>
        <sz val="14"/>
        <color indexed="8"/>
        <rFont val="Arial"/>
        <family val="2"/>
        <charset val="238"/>
      </rPr>
      <t>ROZLOSOVÁNÍ  -  JIHLAVSKÁ BOWLINGOVÁ LIGA DRUŽSTEV                          podzim 2017/ jaro 2018</t>
    </r>
  </si>
  <si>
    <t>1. Hrací den   23.10.2017  v 18:00</t>
  </si>
  <si>
    <t>začátek zápasu</t>
  </si>
  <si>
    <t>dráha č.1</t>
  </si>
  <si>
    <t>dráha č.2</t>
  </si>
  <si>
    <t>dráha č.3</t>
  </si>
  <si>
    <t>dráha č.4</t>
  </si>
  <si>
    <t>Tak určitě</t>
  </si>
  <si>
    <t>A</t>
  </si>
  <si>
    <t>zápas č.1</t>
  </si>
  <si>
    <t>Magnificent</t>
  </si>
  <si>
    <t>OK Dukla</t>
  </si>
  <si>
    <t>zápas č.2</t>
  </si>
  <si>
    <t>Trigonit</t>
  </si>
  <si>
    <t>B</t>
  </si>
  <si>
    <t>zápas č.3</t>
  </si>
  <si>
    <t>Lemplíci</t>
  </si>
  <si>
    <t>Sluníčka</t>
  </si>
  <si>
    <t>zápas č.4</t>
  </si>
  <si>
    <t>Lazaři</t>
  </si>
  <si>
    <t>Stavebníčci</t>
  </si>
  <si>
    <t>C</t>
  </si>
  <si>
    <t>zápas č.5</t>
  </si>
  <si>
    <t>zápas č.6</t>
  </si>
  <si>
    <t>D</t>
  </si>
  <si>
    <t>zápas č.7</t>
  </si>
  <si>
    <t>zápas č.8</t>
  </si>
  <si>
    <t>E</t>
  </si>
  <si>
    <t>zápas č.9</t>
  </si>
  <si>
    <t>zápas č.10</t>
  </si>
  <si>
    <t>F</t>
  </si>
  <si>
    <t>zápas č.11</t>
  </si>
  <si>
    <t>zápas č.12</t>
  </si>
  <si>
    <t>G</t>
  </si>
  <si>
    <t>zápas č.13</t>
  </si>
  <si>
    <t>zápas č.14</t>
  </si>
  <si>
    <t>H</t>
  </si>
  <si>
    <t>2. Hrací den   30.10.2017  v 18:00</t>
  </si>
  <si>
    <t>zápas č.15</t>
  </si>
  <si>
    <t>zápas č.16</t>
  </si>
  <si>
    <t>zápas č.17</t>
  </si>
  <si>
    <t>zápas č.18</t>
  </si>
  <si>
    <t>zápas č.19</t>
  </si>
  <si>
    <t>zápas č.20</t>
  </si>
  <si>
    <t>zápas č.21</t>
  </si>
  <si>
    <t>zápas č.22</t>
  </si>
  <si>
    <t>zápas č.23</t>
  </si>
  <si>
    <t>zápas č.24</t>
  </si>
  <si>
    <t>zápas č.25</t>
  </si>
  <si>
    <t>zápas č.26</t>
  </si>
  <si>
    <t>zápas č.27</t>
  </si>
  <si>
    <t>zápas č.28</t>
  </si>
  <si>
    <t>4. kolo</t>
  </si>
  <si>
    <t>17.12.</t>
  </si>
  <si>
    <t>5. kolo</t>
  </si>
  <si>
    <t>8.1.</t>
  </si>
  <si>
    <t>15.1.</t>
  </si>
  <si>
    <t>6. kolo</t>
  </si>
  <si>
    <t>29.1.</t>
  </si>
  <si>
    <t>5.2.</t>
  </si>
  <si>
    <t>7. kolo</t>
  </si>
  <si>
    <t>19.2.</t>
  </si>
  <si>
    <t>26.2.</t>
  </si>
  <si>
    <t xml:space="preserve"> (jarní prázdniny - možno přeložit)</t>
  </si>
  <si>
    <t>8. kolo</t>
  </si>
  <si>
    <t>12.3.</t>
  </si>
  <si>
    <t>19.3.</t>
  </si>
  <si>
    <t>9. kolo</t>
  </si>
  <si>
    <t>2.4.</t>
  </si>
  <si>
    <t>9.4.</t>
  </si>
  <si>
    <t>10. kolo</t>
  </si>
  <si>
    <t>23.4.</t>
  </si>
  <si>
    <t>30.4.</t>
  </si>
  <si>
    <t>11. kolo</t>
  </si>
  <si>
    <t>14.5.</t>
  </si>
  <si>
    <t>21.5.</t>
  </si>
  <si>
    <t>12. kolo</t>
  </si>
  <si>
    <t>konec 1. kolo</t>
  </si>
  <si>
    <t xml:space="preserve">  Nedělní vánoční kolo - celé </t>
  </si>
  <si>
    <t>Týmy - písmena dle pořadí 17. ročníku</t>
  </si>
  <si>
    <t>3. Hrací den   13.11.2017  v 18:00</t>
  </si>
  <si>
    <t>4. Hrací den   20.11.2017  v 18:00</t>
  </si>
  <si>
    <t>konec 2. kolo</t>
  </si>
  <si>
    <t xml:space="preserve">Princip: </t>
  </si>
  <si>
    <t>atd…</t>
  </si>
  <si>
    <t>1) v každém kole posun týmů o jeden řádek dozadu (dolů) oproti předcházejícímu kolu (vždy)</t>
  </si>
  <si>
    <t>3) přesun drah - týmy z 1:2 hrají na 3:4 a naopak</t>
  </si>
  <si>
    <t>2) změna - otočení drah vzájemných zápasů (viz 2. kolo)</t>
  </si>
  <si>
    <t>4) změna - otočení drah vzájemných zápasů</t>
  </si>
  <si>
    <t>pořadí</t>
  </si>
  <si>
    <t>JBL - celkové výsledky družstev</t>
  </si>
  <si>
    <t>odehrané zápasy</t>
  </si>
  <si>
    <t>sražených kuželek</t>
  </si>
  <si>
    <t>průměr</t>
  </si>
  <si>
    <t>výhry</t>
  </si>
  <si>
    <t>remízy</t>
  </si>
  <si>
    <t>prohry</t>
  </si>
  <si>
    <t>body</t>
  </si>
  <si>
    <t>1.</t>
  </si>
  <si>
    <t>TAK URČITĚ</t>
  </si>
  <si>
    <t>2.</t>
  </si>
  <si>
    <t>3.</t>
  </si>
  <si>
    <t>4.</t>
  </si>
  <si>
    <t>5.</t>
  </si>
  <si>
    <t>LEMPLÍCI</t>
  </si>
  <si>
    <t>6.</t>
  </si>
  <si>
    <t>STAVEBNÍČCI</t>
  </si>
  <si>
    <t>7.</t>
  </si>
  <si>
    <t>LAZAŘI</t>
  </si>
  <si>
    <t>8.</t>
  </si>
  <si>
    <t>SLUNÍČKA</t>
  </si>
  <si>
    <t>TABULKA JEDNOTLIVCI</t>
  </si>
  <si>
    <t>TEAM</t>
  </si>
  <si>
    <t>počet her</t>
  </si>
  <si>
    <t>součet</t>
  </si>
  <si>
    <t>max. hra</t>
  </si>
  <si>
    <t>min. hra</t>
  </si>
  <si>
    <t>Břéťa</t>
  </si>
  <si>
    <t>Michal</t>
  </si>
  <si>
    <t>Lenička</t>
  </si>
  <si>
    <t>Kuky</t>
  </si>
  <si>
    <t>Véna</t>
  </si>
  <si>
    <t>Víťa</t>
  </si>
  <si>
    <t>Kiza</t>
  </si>
  <si>
    <t>Aleš</t>
  </si>
  <si>
    <t>Bróďa</t>
  </si>
  <si>
    <t>Valda</t>
  </si>
  <si>
    <t>Karlos</t>
  </si>
  <si>
    <t>Láďa</t>
  </si>
  <si>
    <t>Olda</t>
  </si>
  <si>
    <t>Míša</t>
  </si>
  <si>
    <t>Rambi</t>
  </si>
  <si>
    <t>Hanzi</t>
  </si>
  <si>
    <t>Lúďa</t>
  </si>
  <si>
    <t>Marcelka</t>
  </si>
  <si>
    <t>Bohouš</t>
  </si>
  <si>
    <t>Ivoš</t>
  </si>
  <si>
    <t>Kája</t>
  </si>
  <si>
    <t>Honza</t>
  </si>
  <si>
    <t>Dušan</t>
  </si>
  <si>
    <t>Peťa</t>
  </si>
  <si>
    <t>Staník</t>
  </si>
  <si>
    <t>Danča</t>
  </si>
  <si>
    <t>XVIII. ročník - JBL družstev - celkové výsledky jednotlivců</t>
  </si>
  <si>
    <t>281:412</t>
  </si>
  <si>
    <t>479:251</t>
  </si>
  <si>
    <t>393:368</t>
  </si>
  <si>
    <t>433:379</t>
  </si>
  <si>
    <t>327:271</t>
  </si>
  <si>
    <t>416:293</t>
  </si>
  <si>
    <t>379:517</t>
  </si>
  <si>
    <t>424:407</t>
  </si>
  <si>
    <t>357:289</t>
  </si>
  <si>
    <t>379:422</t>
  </si>
  <si>
    <t>244:434</t>
  </si>
  <si>
    <t>387:377</t>
  </si>
  <si>
    <t>475:449</t>
  </si>
  <si>
    <t>368:327</t>
  </si>
  <si>
    <t>321:405</t>
  </si>
  <si>
    <t>411:192</t>
  </si>
  <si>
    <t>307:389</t>
  </si>
  <si>
    <t>386:426</t>
  </si>
  <si>
    <t>352:417</t>
  </si>
  <si>
    <t>252:362</t>
  </si>
  <si>
    <t>348:432</t>
  </si>
  <si>
    <t>405:328</t>
  </si>
  <si>
    <t>363:279</t>
  </si>
  <si>
    <t>291:335</t>
  </si>
  <si>
    <t>396:561</t>
  </si>
  <si>
    <t>312:408</t>
  </si>
  <si>
    <t>358:312</t>
  </si>
  <si>
    <t>369:416</t>
  </si>
  <si>
    <t>TRIGONIT</t>
  </si>
  <si>
    <t>MAGNICIFENT</t>
  </si>
  <si>
    <t>OK DUKLA</t>
  </si>
  <si>
    <t xml:space="preserve">Jaromír </t>
  </si>
  <si>
    <t>Michal2</t>
  </si>
  <si>
    <t>Vlaďka</t>
  </si>
  <si>
    <t>Bára</t>
  </si>
  <si>
    <t>Béďa</t>
  </si>
  <si>
    <t>Tomáš</t>
  </si>
  <si>
    <t>Ondra</t>
  </si>
  <si>
    <t>Bolek</t>
  </si>
  <si>
    <t>Libor</t>
  </si>
  <si>
    <t>ZÁPASY - 18. ročník - 2017/2018</t>
  </si>
  <si>
    <t>Ája</t>
  </si>
  <si>
    <t>Vladana</t>
  </si>
  <si>
    <t>konec 3. kolo</t>
  </si>
  <si>
    <t>0:309</t>
  </si>
  <si>
    <t>422:311</t>
  </si>
  <si>
    <t>403:0</t>
  </si>
  <si>
    <t>254:375</t>
  </si>
  <si>
    <t>350:365</t>
  </si>
  <si>
    <t>430:349</t>
  </si>
  <si>
    <t>289:373</t>
  </si>
  <si>
    <t>0:432</t>
  </si>
  <si>
    <t>415:394</t>
  </si>
  <si>
    <t>348:377</t>
  </si>
  <si>
    <t>0:421</t>
  </si>
  <si>
    <t>454:353</t>
  </si>
  <si>
    <t>370:277</t>
  </si>
  <si>
    <t>427:389</t>
  </si>
  <si>
    <t>473:452</t>
  </si>
  <si>
    <t>387:376</t>
  </si>
  <si>
    <t>391:257</t>
  </si>
  <si>
    <t>217:336</t>
  </si>
  <si>
    <t>373:303</t>
  </si>
  <si>
    <t>408:381</t>
  </si>
  <si>
    <t>427:378</t>
  </si>
  <si>
    <t>290:246</t>
  </si>
  <si>
    <t>411:427</t>
  </si>
  <si>
    <t>377:473</t>
  </si>
  <si>
    <t>290:345</t>
  </si>
  <si>
    <t>349:296</t>
  </si>
  <si>
    <t>451:456</t>
  </si>
  <si>
    <t>359:245</t>
  </si>
  <si>
    <t>DNF</t>
  </si>
  <si>
    <t>Míra</t>
  </si>
  <si>
    <t>Radek</t>
  </si>
  <si>
    <t>Muži - nejvyšší nához (1 zástupce týmu)</t>
  </si>
  <si>
    <r>
      <t>Muži - nejvyšší nához</t>
    </r>
    <r>
      <rPr>
        <b/>
        <i/>
        <sz val="8"/>
        <color theme="1"/>
        <rFont val="Arial"/>
        <family val="2"/>
        <charset val="238"/>
      </rPr>
      <t>(opačná dráha)</t>
    </r>
  </si>
  <si>
    <t>konec 4. kolo</t>
  </si>
  <si>
    <t>Ženy - nejvyšší nához (1 zástupce týmu 2x)</t>
  </si>
  <si>
    <r>
      <t>Ženy - nejvyšší nához</t>
    </r>
    <r>
      <rPr>
        <b/>
        <i/>
        <sz val="8"/>
        <color theme="1"/>
        <rFont val="Arial"/>
        <family val="2"/>
        <charset val="238"/>
      </rPr>
      <t>(opačná dráha 2x)</t>
    </r>
  </si>
  <si>
    <t>5. Hrací den   4.12.2017  v 18:00</t>
  </si>
  <si>
    <t>6. Hrací den   11.12.2017  v 18:00</t>
  </si>
  <si>
    <t>359:254</t>
  </si>
  <si>
    <t>430:334</t>
  </si>
  <si>
    <t>383:376</t>
  </si>
  <si>
    <t>327:381</t>
  </si>
  <si>
    <t>212:463</t>
  </si>
  <si>
    <t>431:295</t>
  </si>
  <si>
    <t>325:388</t>
  </si>
  <si>
    <t>362:413</t>
  </si>
  <si>
    <t>293:447</t>
  </si>
  <si>
    <t>265:304</t>
  </si>
  <si>
    <t>358:456</t>
  </si>
  <si>
    <t>388:400</t>
  </si>
  <si>
    <t>447:367</t>
  </si>
  <si>
    <t>334:437</t>
  </si>
  <si>
    <t>436:431</t>
  </si>
  <si>
    <t>382:260</t>
  </si>
  <si>
    <t>361:408</t>
  </si>
  <si>
    <t>403:393</t>
  </si>
  <si>
    <t>215:386</t>
  </si>
  <si>
    <t>403:381</t>
  </si>
  <si>
    <t>418:0</t>
  </si>
  <si>
    <t>394:448</t>
  </si>
  <si>
    <t>0:306</t>
  </si>
  <si>
    <t>397:412</t>
  </si>
  <si>
    <t>400:411</t>
  </si>
  <si>
    <t>392:401</t>
  </si>
  <si>
    <t>363:0</t>
  </si>
  <si>
    <t>258:432</t>
  </si>
  <si>
    <t>Petr</t>
  </si>
  <si>
    <t>286:355</t>
  </si>
  <si>
    <t>397:284</t>
  </si>
  <si>
    <t>255:454</t>
  </si>
  <si>
    <t>459:409</t>
  </si>
  <si>
    <t>360:387</t>
  </si>
  <si>
    <t>406:342</t>
  </si>
  <si>
    <t>398:262</t>
  </si>
  <si>
    <t>384:402</t>
  </si>
  <si>
    <t>373:373</t>
  </si>
  <si>
    <t>367:385</t>
  </si>
  <si>
    <t>380:337</t>
  </si>
  <si>
    <t>396:274</t>
  </si>
  <si>
    <t>434:355</t>
  </si>
  <si>
    <t>394:376</t>
  </si>
  <si>
    <t>324:430</t>
  </si>
  <si>
    <t>349:333</t>
  </si>
  <si>
    <t>328:389</t>
  </si>
  <si>
    <t>342:312</t>
  </si>
  <si>
    <t>338:335</t>
  </si>
  <si>
    <t>448:402</t>
  </si>
  <si>
    <t>456:278</t>
  </si>
  <si>
    <t>354:374</t>
  </si>
  <si>
    <t>337:351</t>
  </si>
  <si>
    <t>378:433</t>
  </si>
  <si>
    <t>275:258</t>
  </si>
  <si>
    <t>379:401</t>
  </si>
  <si>
    <t>416:394</t>
  </si>
  <si>
    <t>444:342</t>
  </si>
  <si>
    <t>Nához muži:</t>
  </si>
  <si>
    <t>Nához ženy:</t>
  </si>
  <si>
    <t>Kíza</t>
  </si>
  <si>
    <t xml:space="preserve">cena pro nejlepšího muže a ženu: láhev vína :) </t>
  </si>
  <si>
    <t>Péťa</t>
  </si>
  <si>
    <t>(2. kola)</t>
  </si>
  <si>
    <t>(3. kola)</t>
  </si>
  <si>
    <t xml:space="preserve">7. Hrací den   17.12.2017  v 14:00 </t>
  </si>
  <si>
    <t>8. Hrací den   8.1.2018  v 18:00</t>
  </si>
  <si>
    <t>9. Hrací den   15.1.2018 v 18:00</t>
  </si>
  <si>
    <t>konec 5. kolo</t>
  </si>
  <si>
    <t>Tak určitě (rozhoz)</t>
  </si>
  <si>
    <t>None</t>
  </si>
  <si>
    <t>Česťa</t>
  </si>
  <si>
    <t>10. Hrací den   29.1.2018  v 18:00</t>
  </si>
  <si>
    <t>11. Hrací den   5.2.2018 v 18:00</t>
  </si>
  <si>
    <t>konec 6. kolo</t>
  </si>
  <si>
    <t>463:408</t>
  </si>
  <si>
    <t>418:404</t>
  </si>
  <si>
    <t>443:271</t>
  </si>
  <si>
    <t>347:298</t>
  </si>
  <si>
    <t>410:476</t>
  </si>
  <si>
    <t>286:396</t>
  </si>
  <si>
    <t>355:280</t>
  </si>
  <si>
    <t>340:444</t>
  </si>
  <si>
    <t>226:470</t>
  </si>
  <si>
    <t>460:278</t>
  </si>
  <si>
    <t>366:366</t>
  </si>
  <si>
    <t>368:377</t>
  </si>
  <si>
    <t>356:312</t>
  </si>
  <si>
    <t>584:268</t>
  </si>
  <si>
    <t>379:413</t>
  </si>
  <si>
    <t>407:377</t>
  </si>
  <si>
    <t>429:282</t>
  </si>
  <si>
    <t>301:436</t>
  </si>
  <si>
    <t>312:343</t>
  </si>
  <si>
    <t>395:378</t>
  </si>
  <si>
    <t>420:463</t>
  </si>
  <si>
    <t>382:316</t>
  </si>
  <si>
    <t>333:393</t>
  </si>
  <si>
    <t>418:316</t>
  </si>
  <si>
    <t>435:410</t>
  </si>
  <si>
    <t>295:415</t>
  </si>
  <si>
    <t>309:331</t>
  </si>
  <si>
    <t>Roman</t>
  </si>
  <si>
    <t>Jiřma</t>
  </si>
  <si>
    <t>12. Hrací den   19.2.2018  v 18:00</t>
  </si>
  <si>
    <t>13. Hrací den   26.2.2018 v 18:00</t>
  </si>
  <si>
    <t>konec 7. kolo</t>
  </si>
  <si>
    <t>371:331</t>
  </si>
  <si>
    <t>269:280</t>
  </si>
  <si>
    <t>383:433</t>
  </si>
  <si>
    <t>388:364</t>
  </si>
  <si>
    <t>242:460</t>
  </si>
  <si>
    <t>393:398</t>
  </si>
  <si>
    <t>429:341</t>
  </si>
  <si>
    <t>370:289</t>
  </si>
  <si>
    <t>328:387</t>
  </si>
  <si>
    <t>397:408</t>
  </si>
  <si>
    <t>414:345</t>
  </si>
  <si>
    <t>308:442</t>
  </si>
  <si>
    <t>362:468</t>
  </si>
  <si>
    <t>357:347</t>
  </si>
  <si>
    <t>266:323</t>
  </si>
  <si>
    <t>323:423</t>
  </si>
  <si>
    <t>428:401</t>
  </si>
  <si>
    <t>340:414</t>
  </si>
  <si>
    <t>313:472</t>
  </si>
  <si>
    <t>415:339</t>
  </si>
  <si>
    <t>343:283</t>
  </si>
  <si>
    <t>406:390</t>
  </si>
  <si>
    <t>377:424</t>
  </si>
  <si>
    <t>345:412</t>
  </si>
  <si>
    <t>345:314</t>
  </si>
  <si>
    <t>269:406</t>
  </si>
  <si>
    <t>424:417</t>
  </si>
  <si>
    <t>405:417</t>
  </si>
  <si>
    <t>Fede</t>
  </si>
  <si>
    <t>konec 8. kolo</t>
  </si>
  <si>
    <t>14. Hrací den   12.3.2018  v 18:00</t>
  </si>
  <si>
    <t>15. Hrací den   19.3.2018 v 18:00</t>
  </si>
  <si>
    <t>379:411</t>
  </si>
  <si>
    <t>442:327</t>
  </si>
  <si>
    <t>312:0</t>
  </si>
  <si>
    <t>465:319</t>
  </si>
  <si>
    <t>354:345</t>
  </si>
  <si>
    <t>421:438</t>
  </si>
  <si>
    <t>352:308</t>
  </si>
  <si>
    <t>0:358</t>
  </si>
  <si>
    <t>332:0</t>
  </si>
  <si>
    <t>469:390</t>
  </si>
  <si>
    <t>398:330</t>
  </si>
  <si>
    <t>405:325</t>
  </si>
  <si>
    <t>0:434</t>
  </si>
  <si>
    <t>362:304</t>
  </si>
  <si>
    <t>411:396</t>
  </si>
  <si>
    <t>390:313</t>
  </si>
  <si>
    <t>340:429</t>
  </si>
  <si>
    <t>324:357</t>
  </si>
  <si>
    <t>330:377</t>
  </si>
  <si>
    <t>350:352</t>
  </si>
  <si>
    <t>381:345</t>
  </si>
  <si>
    <t>331:395</t>
  </si>
  <si>
    <t>341:433</t>
  </si>
  <si>
    <t>390:318</t>
  </si>
  <si>
    <t>362:403</t>
  </si>
  <si>
    <t>363:366</t>
  </si>
  <si>
    <t>311:479</t>
  </si>
  <si>
    <t>341:313</t>
  </si>
  <si>
    <t>Nadide</t>
  </si>
  <si>
    <t>Destroer</t>
  </si>
  <si>
    <t>Mirka</t>
  </si>
  <si>
    <t>Tereza</t>
  </si>
  <si>
    <t xml:space="preserve">      Finále - 27.5.</t>
  </si>
  <si>
    <t>konec 9. kolo</t>
  </si>
  <si>
    <t>16. Hrací den  2.4.2018  v 18:00</t>
  </si>
  <si>
    <t>17. Hrací den  9.4.2018 v 18:00</t>
  </si>
  <si>
    <t>397:249</t>
  </si>
  <si>
    <t>282:381</t>
  </si>
  <si>
    <t>369:450</t>
  </si>
  <si>
    <t>422:484</t>
  </si>
  <si>
    <t>294:395</t>
  </si>
  <si>
    <t>425:443</t>
  </si>
  <si>
    <t>358:380</t>
  </si>
  <si>
    <t>430:355</t>
  </si>
  <si>
    <t>270:375</t>
  </si>
  <si>
    <t>348:299</t>
  </si>
  <si>
    <t>282:383</t>
  </si>
  <si>
    <t>440:436</t>
  </si>
  <si>
    <t>330:336</t>
  </si>
  <si>
    <t>400:319</t>
  </si>
  <si>
    <t>404:328</t>
  </si>
  <si>
    <t>355:369</t>
  </si>
  <si>
    <t>371:388</t>
  </si>
  <si>
    <t>446:351</t>
  </si>
  <si>
    <t>449:358</t>
  </si>
  <si>
    <t>390:317</t>
  </si>
  <si>
    <t>356:452</t>
  </si>
  <si>
    <t>372:389</t>
  </si>
  <si>
    <t>409:398</t>
  </si>
  <si>
    <t>413:330</t>
  </si>
  <si>
    <t>392:374</t>
  </si>
  <si>
    <t>261:378</t>
  </si>
  <si>
    <t>357:365</t>
  </si>
  <si>
    <t>431:360</t>
  </si>
  <si>
    <t>míň jak 40% her</t>
  </si>
  <si>
    <t>18. Hrací den  23.4.2018  v 18:00</t>
  </si>
  <si>
    <t>19. Hrací den  30.4.2018 v 18:00</t>
  </si>
  <si>
    <t>konec 10. kolo</t>
  </si>
  <si>
    <t>381:418</t>
  </si>
  <si>
    <t>415:346</t>
  </si>
  <si>
    <t>0:389</t>
  </si>
  <si>
    <t>443:288</t>
  </si>
  <si>
    <t>388:399</t>
  </si>
  <si>
    <t>361:455</t>
  </si>
  <si>
    <t>368:430</t>
  </si>
  <si>
    <t>326:0</t>
  </si>
  <si>
    <t>369:443</t>
  </si>
  <si>
    <t>414:354</t>
  </si>
  <si>
    <t>443:349</t>
  </si>
  <si>
    <t>0:377</t>
  </si>
  <si>
    <t>433:424</t>
  </si>
  <si>
    <t>283:386</t>
  </si>
  <si>
    <t>Ládík</t>
  </si>
  <si>
    <t>385:326</t>
  </si>
  <si>
    <t>390:344</t>
  </si>
  <si>
    <t>306:474</t>
  </si>
  <si>
    <t>455:291</t>
  </si>
  <si>
    <t>404:356</t>
  </si>
  <si>
    <t>412:329</t>
  </si>
  <si>
    <t>368:263</t>
  </si>
  <si>
    <t>427:298</t>
  </si>
  <si>
    <t>505:490</t>
  </si>
  <si>
    <t>377:417</t>
  </si>
  <si>
    <t>365:345</t>
  </si>
  <si>
    <t>343:426</t>
  </si>
  <si>
    <t>259:438</t>
  </si>
  <si>
    <t>380:375</t>
  </si>
  <si>
    <t>Bizon</t>
  </si>
  <si>
    <t>20. Hrací den  14.5.2018  v 18:00</t>
  </si>
  <si>
    <t>21. Hrací den  21.5.2018 v 18:00</t>
  </si>
  <si>
    <t>konec 11. kolo</t>
  </si>
  <si>
    <t>363:361</t>
  </si>
  <si>
    <t>416:357</t>
  </si>
  <si>
    <t>426:423</t>
  </si>
  <si>
    <t>368:388</t>
  </si>
  <si>
    <t>378:313</t>
  </si>
  <si>
    <t>345:365</t>
  </si>
  <si>
    <t>443:382</t>
  </si>
  <si>
    <t>399:456</t>
  </si>
  <si>
    <t>350:330</t>
  </si>
  <si>
    <t>337:382</t>
  </si>
  <si>
    <t>386:443</t>
  </si>
  <si>
    <t>445:374</t>
  </si>
  <si>
    <t>336:378</t>
  </si>
  <si>
    <t>314:334</t>
  </si>
  <si>
    <t>376:350</t>
  </si>
  <si>
    <t>0:0</t>
  </si>
  <si>
    <t>0:355</t>
  </si>
  <si>
    <t>411:329</t>
  </si>
  <si>
    <t>387:0</t>
  </si>
  <si>
    <t>0:333</t>
  </si>
  <si>
    <t>367:0</t>
  </si>
  <si>
    <t>351:382</t>
  </si>
  <si>
    <t>0:370</t>
  </si>
  <si>
    <t>0:391</t>
  </si>
  <si>
    <t>373:397</t>
  </si>
  <si>
    <t>0:399</t>
  </si>
  <si>
    <t>0:338</t>
  </si>
  <si>
    <t>363:423</t>
  </si>
  <si>
    <t>DBF</t>
  </si>
  <si>
    <t>Marcela</t>
  </si>
  <si>
    <t>Martina</t>
  </si>
  <si>
    <t>konec 12. kolo</t>
  </si>
  <si>
    <t>422:361</t>
  </si>
  <si>
    <t>314:412</t>
  </si>
  <si>
    <t>408:374</t>
  </si>
  <si>
    <t>377:321</t>
  </si>
  <si>
    <t>372:368</t>
  </si>
  <si>
    <t>360:385</t>
  </si>
  <si>
    <t>352:400</t>
  </si>
  <si>
    <t>413:264</t>
  </si>
  <si>
    <t>306:406</t>
  </si>
  <si>
    <t>430:362</t>
  </si>
  <si>
    <t>344:329</t>
  </si>
  <si>
    <t>471:308</t>
  </si>
  <si>
    <t>350:459</t>
  </si>
  <si>
    <t>371:408</t>
  </si>
  <si>
    <t>Léňa</t>
  </si>
  <si>
    <t>22. Hrací den   27.5.2018  v 14:00  FINÁLE</t>
  </si>
  <si>
    <t>333:297</t>
  </si>
  <si>
    <t>117:418</t>
  </si>
  <si>
    <t>386:0</t>
  </si>
  <si>
    <t>449:337</t>
  </si>
  <si>
    <t>428:345</t>
  </si>
  <si>
    <t>329:411</t>
  </si>
  <si>
    <t>0:424</t>
  </si>
  <si>
    <t>403:328</t>
  </si>
  <si>
    <t>367:463</t>
  </si>
  <si>
    <t>336:397</t>
  </si>
  <si>
    <t>318:423</t>
  </si>
  <si>
    <t>0:361</t>
  </si>
  <si>
    <t>365:360</t>
  </si>
  <si>
    <t>477:389</t>
  </si>
  <si>
    <t>Váša</t>
  </si>
  <si>
    <t>Peťa2</t>
  </si>
  <si>
    <t>Jáňa</t>
  </si>
</sst>
</file>

<file path=xl/styles.xml><?xml version="1.0" encoding="utf-8"?>
<styleSheet xmlns="http://schemas.openxmlformats.org/spreadsheetml/2006/main">
  <numFmts count="1">
    <numFmt numFmtId="164" formatCode="0.0"/>
  </numFmts>
  <fonts count="3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u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charset val="238"/>
    </font>
    <font>
      <b/>
      <sz val="20"/>
      <name val="CasperOpenFace CE"/>
    </font>
    <font>
      <b/>
      <sz val="10"/>
      <name val="Arial"/>
      <family val="2"/>
      <charset val="238"/>
    </font>
    <font>
      <b/>
      <sz val="10"/>
      <name val="Arial CE"/>
      <family val="2"/>
      <charset val="238"/>
    </font>
    <font>
      <b/>
      <sz val="11"/>
      <name val="CasperOpenFace CE"/>
    </font>
    <font>
      <b/>
      <sz val="16"/>
      <name val="Arial CE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4"/>
      <color rgb="FFFF0000"/>
      <name val="Arial CE"/>
      <charset val="238"/>
    </font>
    <font>
      <b/>
      <i/>
      <sz val="10"/>
      <name val="Arial CE"/>
      <charset val="238"/>
    </font>
    <font>
      <b/>
      <sz val="8"/>
      <name val="Arial CE"/>
      <family val="2"/>
      <charset val="238"/>
    </font>
    <font>
      <b/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7"/>
      <name val="Arial CE"/>
      <family val="2"/>
      <charset val="238"/>
    </font>
    <font>
      <b/>
      <i/>
      <sz val="11"/>
      <name val="Arial CE"/>
      <charset val="238"/>
    </font>
    <font>
      <sz val="8"/>
      <name val="Arial CE"/>
      <family val="2"/>
      <charset val="238"/>
    </font>
    <font>
      <sz val="8"/>
      <color rgb="FFFF0000"/>
      <name val="Arial CE"/>
      <family val="2"/>
      <charset val="238"/>
    </font>
    <font>
      <b/>
      <sz val="8"/>
      <color rgb="FFFF0000"/>
      <name val="Arial CE"/>
      <charset val="238"/>
    </font>
    <font>
      <sz val="8"/>
      <color theme="1"/>
      <name val="Arial CE"/>
      <family val="2"/>
      <charset val="238"/>
    </font>
    <font>
      <sz val="8"/>
      <color theme="1"/>
      <name val="Arial CE"/>
      <charset val="238"/>
    </font>
    <font>
      <sz val="8"/>
      <color rgb="FFC00000"/>
      <name val="Arial CE"/>
      <family val="2"/>
      <charset val="238"/>
    </font>
    <font>
      <sz val="8"/>
      <name val="Arial CE"/>
      <charset val="238"/>
    </font>
    <font>
      <b/>
      <i/>
      <sz val="10"/>
      <color theme="1"/>
      <name val="Arial"/>
      <family val="2"/>
      <charset val="238"/>
    </font>
    <font>
      <b/>
      <i/>
      <sz val="8"/>
      <color theme="1"/>
      <name val="Arial"/>
      <family val="2"/>
      <charset val="238"/>
    </font>
    <font>
      <sz val="1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8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rgb="FF000000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279">
    <xf numFmtId="0" fontId="0" fillId="0" borderId="0" xfId="0"/>
    <xf numFmtId="0" fontId="5" fillId="0" borderId="9" xfId="0" applyFont="1" applyBorder="1" applyAlignment="1">
      <alignment horizontal="center"/>
    </xf>
    <xf numFmtId="0" fontId="5" fillId="3" borderId="9" xfId="0" applyFont="1" applyFill="1" applyBorder="1"/>
    <xf numFmtId="0" fontId="5" fillId="0" borderId="10" xfId="0" applyFont="1" applyBorder="1"/>
    <xf numFmtId="0" fontId="6" fillId="2" borderId="11" xfId="0" applyFont="1" applyFill="1" applyBorder="1" applyAlignment="1">
      <alignment horizontal="center" vertical="center"/>
    </xf>
    <xf numFmtId="20" fontId="5" fillId="0" borderId="12" xfId="0" applyNumberFormat="1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6" fillId="4" borderId="11" xfId="0" applyFont="1" applyFill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6" fillId="6" borderId="11" xfId="0" applyFont="1" applyFill="1" applyBorder="1" applyAlignment="1">
      <alignment horizontal="center" vertical="center"/>
    </xf>
    <xf numFmtId="20" fontId="5" fillId="7" borderId="12" xfId="0" applyNumberFormat="1" applyFont="1" applyFill="1" applyBorder="1" applyAlignment="1">
      <alignment vertical="center"/>
    </xf>
    <xf numFmtId="0" fontId="5" fillId="7" borderId="13" xfId="0" applyFont="1" applyFill="1" applyBorder="1" applyAlignment="1">
      <alignment vertical="center"/>
    </xf>
    <xf numFmtId="0" fontId="6" fillId="8" borderId="11" xfId="0" applyFont="1" applyFill="1" applyBorder="1" applyAlignment="1">
      <alignment horizontal="center" vertical="center"/>
    </xf>
    <xf numFmtId="0" fontId="5" fillId="7" borderId="13" xfId="0" applyFont="1" applyFill="1" applyBorder="1" applyAlignment="1">
      <alignment horizontal="center" vertical="center"/>
    </xf>
    <xf numFmtId="0" fontId="6" fillId="9" borderId="11" xfId="0" applyFont="1" applyFill="1" applyBorder="1" applyAlignment="1">
      <alignment horizontal="center" vertical="center"/>
    </xf>
    <xf numFmtId="0" fontId="5" fillId="7" borderId="12" xfId="0" applyFont="1" applyFill="1" applyBorder="1" applyAlignment="1">
      <alignment vertical="center"/>
    </xf>
    <xf numFmtId="0" fontId="6" fillId="10" borderId="11" xfId="0" applyFont="1" applyFill="1" applyBorder="1" applyAlignment="1">
      <alignment horizontal="center" vertical="center"/>
    </xf>
    <xf numFmtId="0" fontId="6" fillId="11" borderId="11" xfId="0" applyFont="1" applyFill="1" applyBorder="1" applyAlignment="1">
      <alignment horizontal="center" vertical="center" shrinkToFit="1"/>
    </xf>
    <xf numFmtId="0" fontId="5" fillId="0" borderId="12" xfId="0" applyFont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49" fontId="0" fillId="0" borderId="0" xfId="0" applyNumberFormat="1" applyAlignment="1">
      <alignment horizontal="right"/>
    </xf>
    <xf numFmtId="49" fontId="0" fillId="0" borderId="0" xfId="0" applyNumberFormat="1" applyAlignment="1"/>
    <xf numFmtId="0" fontId="1" fillId="0" borderId="0" xfId="0" applyFont="1"/>
    <xf numFmtId="49" fontId="1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center"/>
    </xf>
    <xf numFmtId="0" fontId="1" fillId="0" borderId="14" xfId="0" applyFont="1" applyBorder="1"/>
    <xf numFmtId="0" fontId="0" fillId="0" borderId="14" xfId="0" applyBorder="1"/>
    <xf numFmtId="0" fontId="7" fillId="0" borderId="0" xfId="0" applyFont="1"/>
    <xf numFmtId="0" fontId="8" fillId="0" borderId="0" xfId="0" applyFont="1"/>
    <xf numFmtId="49" fontId="8" fillId="0" borderId="0" xfId="0" applyNumberFormat="1" applyFont="1" applyAlignment="1"/>
    <xf numFmtId="49" fontId="8" fillId="0" borderId="0" xfId="0" applyNumberFormat="1" applyFont="1" applyAlignment="1">
      <alignment horizontal="right"/>
    </xf>
    <xf numFmtId="0" fontId="8" fillId="0" borderId="0" xfId="0" applyFont="1" applyAlignment="1"/>
    <xf numFmtId="0" fontId="8" fillId="0" borderId="0" xfId="0" applyFont="1" applyAlignment="1">
      <alignment horizontal="right"/>
    </xf>
    <xf numFmtId="0" fontId="9" fillId="0" borderId="0" xfId="0" applyFont="1"/>
    <xf numFmtId="0" fontId="1" fillId="0" borderId="15" xfId="0" applyFont="1" applyBorder="1"/>
    <xf numFmtId="0" fontId="10" fillId="0" borderId="0" xfId="1" applyAlignment="1">
      <alignment vertical="center"/>
    </xf>
    <xf numFmtId="1" fontId="15" fillId="12" borderId="19" xfId="1" applyNumberFormat="1" applyFont="1" applyFill="1" applyBorder="1" applyAlignment="1">
      <alignment horizontal="center" vertical="center" wrapText="1"/>
    </xf>
    <xf numFmtId="1" fontId="15" fillId="12" borderId="20" xfId="1" applyNumberFormat="1" applyFont="1" applyFill="1" applyBorder="1" applyAlignment="1">
      <alignment horizontal="center" vertical="center" wrapText="1"/>
    </xf>
    <xf numFmtId="1" fontId="15" fillId="12" borderId="21" xfId="1" applyNumberFormat="1" applyFont="1" applyFill="1" applyBorder="1" applyAlignment="1">
      <alignment horizontal="center" vertical="center" wrapText="1"/>
    </xf>
    <xf numFmtId="1" fontId="15" fillId="12" borderId="22" xfId="1" applyNumberFormat="1" applyFont="1" applyFill="1" applyBorder="1" applyAlignment="1">
      <alignment horizontal="center" vertical="center" wrapText="1"/>
    </xf>
    <xf numFmtId="1" fontId="16" fillId="12" borderId="23" xfId="1" applyNumberFormat="1" applyFont="1" applyFill="1" applyBorder="1" applyAlignment="1">
      <alignment horizontal="center" vertical="center"/>
    </xf>
    <xf numFmtId="1" fontId="16" fillId="0" borderId="23" xfId="1" applyNumberFormat="1" applyFont="1" applyFill="1" applyBorder="1" applyAlignment="1">
      <alignment horizontal="left" vertical="center"/>
    </xf>
    <xf numFmtId="1" fontId="17" fillId="0" borderId="24" xfId="1" applyNumberFormat="1" applyFont="1" applyFill="1" applyBorder="1" applyAlignment="1">
      <alignment horizontal="center" vertical="center"/>
    </xf>
    <xf numFmtId="1" fontId="17" fillId="0" borderId="25" xfId="1" applyNumberFormat="1" applyFont="1" applyFill="1" applyBorder="1" applyAlignment="1">
      <alignment horizontal="center" vertical="center"/>
    </xf>
    <xf numFmtId="1" fontId="17" fillId="0" borderId="26" xfId="1" applyNumberFormat="1" applyFont="1" applyFill="1" applyBorder="1" applyAlignment="1">
      <alignment horizontal="center" vertical="center"/>
    </xf>
    <xf numFmtId="1" fontId="17" fillId="0" borderId="27" xfId="1" applyNumberFormat="1" applyFont="1" applyFill="1" applyBorder="1" applyAlignment="1">
      <alignment horizontal="center" vertical="center"/>
    </xf>
    <xf numFmtId="1" fontId="17" fillId="0" borderId="28" xfId="1" applyNumberFormat="1" applyFont="1" applyFill="1" applyBorder="1" applyAlignment="1">
      <alignment horizontal="center" vertical="center"/>
    </xf>
    <xf numFmtId="1" fontId="17" fillId="0" borderId="29" xfId="1" applyNumberFormat="1" applyFont="1" applyFill="1" applyBorder="1" applyAlignment="1">
      <alignment horizontal="center" vertical="center"/>
    </xf>
    <xf numFmtId="1" fontId="17" fillId="0" borderId="30" xfId="1" applyNumberFormat="1" applyFont="1" applyFill="1" applyBorder="1" applyAlignment="1">
      <alignment horizontal="center" vertical="center"/>
    </xf>
    <xf numFmtId="1" fontId="17" fillId="0" borderId="23" xfId="1" applyNumberFormat="1" applyFont="1" applyFill="1" applyBorder="1" applyAlignment="1">
      <alignment horizontal="center" vertical="center"/>
    </xf>
    <xf numFmtId="1" fontId="17" fillId="0" borderId="23" xfId="1" applyNumberFormat="1" applyFont="1" applyBorder="1" applyAlignment="1">
      <alignment horizontal="center" vertical="center" wrapText="1"/>
    </xf>
    <xf numFmtId="2" fontId="18" fillId="10" borderId="14" xfId="1" applyNumberFormat="1" applyFont="1" applyFill="1" applyBorder="1" applyAlignment="1">
      <alignment horizontal="center" vertical="center" wrapText="1"/>
    </xf>
    <xf numFmtId="1" fontId="17" fillId="0" borderId="11" xfId="1" applyNumberFormat="1" applyFont="1" applyBorder="1" applyAlignment="1">
      <alignment horizontal="center" vertical="center" wrapText="1"/>
    </xf>
    <xf numFmtId="1" fontId="18" fillId="10" borderId="11" xfId="1" applyNumberFormat="1" applyFont="1" applyFill="1" applyBorder="1" applyAlignment="1">
      <alignment horizontal="center" vertical="center" wrapText="1"/>
    </xf>
    <xf numFmtId="0" fontId="19" fillId="0" borderId="0" xfId="1" applyFont="1" applyBorder="1" applyAlignment="1">
      <alignment vertical="center"/>
    </xf>
    <xf numFmtId="0" fontId="10" fillId="0" borderId="0" xfId="1" applyBorder="1" applyAlignment="1">
      <alignment vertical="center"/>
    </xf>
    <xf numFmtId="1" fontId="17" fillId="0" borderId="32" xfId="1" applyNumberFormat="1" applyFont="1" applyFill="1" applyBorder="1" applyAlignment="1">
      <alignment horizontal="center" vertical="center"/>
    </xf>
    <xf numFmtId="1" fontId="17" fillId="0" borderId="33" xfId="1" applyNumberFormat="1" applyFont="1" applyFill="1" applyBorder="1" applyAlignment="1">
      <alignment horizontal="center" vertical="center"/>
    </xf>
    <xf numFmtId="1" fontId="16" fillId="12" borderId="34" xfId="1" applyNumberFormat="1" applyFont="1" applyFill="1" applyBorder="1" applyAlignment="1">
      <alignment horizontal="center" vertical="center"/>
    </xf>
    <xf numFmtId="1" fontId="17" fillId="0" borderId="34" xfId="1" applyNumberFormat="1" applyFont="1" applyFill="1" applyBorder="1" applyAlignment="1">
      <alignment horizontal="center" vertical="center"/>
    </xf>
    <xf numFmtId="1" fontId="17" fillId="0" borderId="35" xfId="1" applyNumberFormat="1" applyFont="1" applyFill="1" applyBorder="1" applyAlignment="1">
      <alignment horizontal="center" vertical="center"/>
    </xf>
    <xf numFmtId="1" fontId="17" fillId="0" borderId="36" xfId="1" applyNumberFormat="1" applyFont="1" applyFill="1" applyBorder="1" applyAlignment="1">
      <alignment horizontal="center" vertical="center"/>
    </xf>
    <xf numFmtId="1" fontId="17" fillId="0" borderId="37" xfId="1" applyNumberFormat="1" applyFont="1" applyFill="1" applyBorder="1" applyAlignment="1">
      <alignment horizontal="center" vertical="center"/>
    </xf>
    <xf numFmtId="1" fontId="17" fillId="0" borderId="38" xfId="1" applyNumberFormat="1" applyFont="1" applyFill="1" applyBorder="1" applyAlignment="1">
      <alignment horizontal="center" vertical="center"/>
    </xf>
    <xf numFmtId="1" fontId="17" fillId="0" borderId="39" xfId="1" applyNumberFormat="1" applyFont="1" applyFill="1" applyBorder="1" applyAlignment="1">
      <alignment horizontal="center" vertical="center"/>
    </xf>
    <xf numFmtId="1" fontId="17" fillId="0" borderId="39" xfId="1" applyNumberFormat="1" applyFont="1" applyBorder="1" applyAlignment="1">
      <alignment horizontal="center" vertical="center" wrapText="1"/>
    </xf>
    <xf numFmtId="2" fontId="18" fillId="10" borderId="40" xfId="1" applyNumberFormat="1" applyFont="1" applyFill="1" applyBorder="1" applyAlignment="1">
      <alignment horizontal="center" vertical="center" wrapText="1"/>
    </xf>
    <xf numFmtId="1" fontId="17" fillId="13" borderId="32" xfId="1" applyNumberFormat="1" applyFont="1" applyFill="1" applyBorder="1" applyAlignment="1">
      <alignment horizontal="center" vertical="center"/>
    </xf>
    <xf numFmtId="1" fontId="17" fillId="13" borderId="11" xfId="1" applyNumberFormat="1" applyFont="1" applyFill="1" applyBorder="1" applyAlignment="1">
      <alignment horizontal="center" vertical="center" wrapText="1"/>
    </xf>
    <xf numFmtId="1" fontId="16" fillId="0" borderId="34" xfId="1" applyNumberFormat="1" applyFont="1" applyFill="1" applyBorder="1" applyAlignment="1">
      <alignment horizontal="left" vertical="center"/>
    </xf>
    <xf numFmtId="1" fontId="17" fillId="0" borderId="41" xfId="1" applyNumberFormat="1" applyFont="1" applyFill="1" applyBorder="1" applyAlignment="1">
      <alignment horizontal="center" vertical="center"/>
    </xf>
    <xf numFmtId="1" fontId="17" fillId="0" borderId="34" xfId="1" applyNumberFormat="1" applyFont="1" applyBorder="1" applyAlignment="1">
      <alignment horizontal="center" vertical="center" wrapText="1"/>
    </xf>
    <xf numFmtId="2" fontId="18" fillId="10" borderId="42" xfId="1" applyNumberFormat="1" applyFont="1" applyFill="1" applyBorder="1" applyAlignment="1">
      <alignment horizontal="center" vertical="center" wrapText="1"/>
    </xf>
    <xf numFmtId="1" fontId="16" fillId="12" borderId="43" xfId="1" applyNumberFormat="1" applyFont="1" applyFill="1" applyBorder="1" applyAlignment="1">
      <alignment horizontal="center" vertical="center"/>
    </xf>
    <xf numFmtId="1" fontId="16" fillId="0" borderId="43" xfId="1" applyNumberFormat="1" applyFont="1" applyFill="1" applyBorder="1" applyAlignment="1">
      <alignment horizontal="left" vertical="center"/>
    </xf>
    <xf numFmtId="1" fontId="17" fillId="0" borderId="44" xfId="1" applyNumberFormat="1" applyFont="1" applyFill="1" applyBorder="1" applyAlignment="1">
      <alignment horizontal="center" vertical="center"/>
    </xf>
    <xf numFmtId="1" fontId="17" fillId="0" borderId="45" xfId="1" applyNumberFormat="1" applyFont="1" applyFill="1" applyBorder="1" applyAlignment="1">
      <alignment horizontal="center" vertical="center"/>
    </xf>
    <xf numFmtId="1" fontId="17" fillId="0" borderId="46" xfId="1" applyNumberFormat="1" applyFont="1" applyFill="1" applyBorder="1" applyAlignment="1">
      <alignment horizontal="center" vertical="center"/>
    </xf>
    <xf numFmtId="1" fontId="17" fillId="0" borderId="47" xfId="1" applyNumberFormat="1" applyFont="1" applyFill="1" applyBorder="1" applyAlignment="1">
      <alignment horizontal="center" vertical="center"/>
    </xf>
    <xf numFmtId="1" fontId="17" fillId="0" borderId="12" xfId="1" applyNumberFormat="1" applyFont="1" applyFill="1" applyBorder="1" applyAlignment="1">
      <alignment horizontal="center" vertical="center"/>
    </xf>
    <xf numFmtId="1" fontId="17" fillId="0" borderId="43" xfId="1" applyNumberFormat="1" applyFont="1" applyBorder="1" applyAlignment="1">
      <alignment horizontal="center" vertical="center" wrapText="1"/>
    </xf>
    <xf numFmtId="2" fontId="18" fillId="10" borderId="48" xfId="1" applyNumberFormat="1" applyFont="1" applyFill="1" applyBorder="1" applyAlignment="1">
      <alignment horizontal="center" vertical="center" wrapText="1"/>
    </xf>
    <xf numFmtId="1" fontId="20" fillId="0" borderId="0" xfId="1" applyNumberFormat="1" applyFont="1" applyAlignment="1">
      <alignment vertical="center"/>
    </xf>
    <xf numFmtId="0" fontId="20" fillId="0" borderId="0" xfId="1" applyFont="1" applyAlignment="1">
      <alignment vertical="center"/>
    </xf>
    <xf numFmtId="1" fontId="10" fillId="0" borderId="0" xfId="1" applyNumberFormat="1" applyAlignment="1">
      <alignment vertical="center"/>
    </xf>
    <xf numFmtId="0" fontId="10" fillId="0" borderId="0" xfId="1"/>
    <xf numFmtId="0" fontId="24" fillId="14" borderId="58" xfId="1" applyFont="1" applyFill="1" applyBorder="1" applyAlignment="1">
      <alignment horizontal="center" vertical="center"/>
    </xf>
    <xf numFmtId="0" fontId="24" fillId="14" borderId="59" xfId="1" applyFont="1" applyFill="1" applyBorder="1" applyAlignment="1">
      <alignment horizontal="center" vertical="center"/>
    </xf>
    <xf numFmtId="0" fontId="24" fillId="14" borderId="60" xfId="1" applyFont="1" applyFill="1" applyBorder="1" applyAlignment="1">
      <alignment horizontal="center" vertical="center"/>
    </xf>
    <xf numFmtId="0" fontId="24" fillId="14" borderId="61" xfId="1" applyFont="1" applyFill="1" applyBorder="1" applyAlignment="1">
      <alignment horizontal="center" vertical="center"/>
    </xf>
    <xf numFmtId="0" fontId="24" fillId="14" borderId="62" xfId="1" applyFont="1" applyFill="1" applyBorder="1" applyAlignment="1">
      <alignment horizontal="center" vertical="center"/>
    </xf>
    <xf numFmtId="0" fontId="24" fillId="14" borderId="63" xfId="1" applyFont="1" applyFill="1" applyBorder="1" applyAlignment="1">
      <alignment horizontal="center" vertical="center" wrapText="1"/>
    </xf>
    <xf numFmtId="0" fontId="21" fillId="14" borderId="58" xfId="1" applyFont="1" applyFill="1" applyBorder="1" applyAlignment="1">
      <alignment horizontal="center" vertical="center"/>
    </xf>
    <xf numFmtId="164" fontId="21" fillId="14" borderId="61" xfId="1" applyNumberFormat="1" applyFont="1" applyFill="1" applyBorder="1" applyAlignment="1">
      <alignment horizontal="center" vertical="center"/>
    </xf>
    <xf numFmtId="0" fontId="24" fillId="14" borderId="58" xfId="1" applyFont="1" applyFill="1" applyBorder="1" applyAlignment="1">
      <alignment horizontal="center" vertical="center" wrapText="1"/>
    </xf>
    <xf numFmtId="0" fontId="24" fillId="14" borderId="64" xfId="1" applyFont="1" applyFill="1" applyBorder="1" applyAlignment="1">
      <alignment horizontal="center" vertical="center" wrapText="1"/>
    </xf>
    <xf numFmtId="0" fontId="21" fillId="16" borderId="34" xfId="1" applyFont="1" applyFill="1" applyBorder="1" applyAlignment="1">
      <alignment vertical="center"/>
    </xf>
    <xf numFmtId="0" fontId="26" fillId="12" borderId="29" xfId="1" applyFont="1" applyFill="1" applyBorder="1" applyAlignment="1">
      <alignment horizontal="center" vertical="center"/>
    </xf>
    <xf numFmtId="0" fontId="26" fillId="0" borderId="32" xfId="1" applyFont="1" applyBorder="1" applyAlignment="1">
      <alignment horizontal="center" vertical="center"/>
    </xf>
    <xf numFmtId="0" fontId="26" fillId="0" borderId="30" xfId="1" applyFont="1" applyBorder="1" applyAlignment="1">
      <alignment horizontal="center" vertical="center"/>
    </xf>
    <xf numFmtId="0" fontId="26" fillId="0" borderId="29" xfId="1" applyFont="1" applyBorder="1" applyAlignment="1">
      <alignment horizontal="center" vertical="center"/>
    </xf>
    <xf numFmtId="0" fontId="26" fillId="0" borderId="32" xfId="1" applyFont="1" applyFill="1" applyBorder="1" applyAlignment="1">
      <alignment horizontal="center" vertical="center"/>
    </xf>
    <xf numFmtId="0" fontId="26" fillId="0" borderId="30" xfId="1" applyFont="1" applyFill="1" applyBorder="1" applyAlignment="1">
      <alignment horizontal="center" vertical="center"/>
    </xf>
    <xf numFmtId="0" fontId="26" fillId="0" borderId="29" xfId="1" applyFont="1" applyFill="1" applyBorder="1" applyAlignment="1">
      <alignment horizontal="center" vertical="center"/>
    </xf>
    <xf numFmtId="2" fontId="26" fillId="0" borderId="32" xfId="1" applyNumberFormat="1" applyFont="1" applyFill="1" applyBorder="1" applyAlignment="1">
      <alignment horizontal="center" vertical="center"/>
    </xf>
    <xf numFmtId="0" fontId="28" fillId="0" borderId="29" xfId="1" applyFont="1" applyFill="1" applyBorder="1" applyAlignment="1">
      <alignment horizontal="center" vertical="center"/>
    </xf>
    <xf numFmtId="0" fontId="26" fillId="0" borderId="49" xfId="1" applyFont="1" applyFill="1" applyBorder="1" applyAlignment="1">
      <alignment horizontal="center" vertical="center"/>
    </xf>
    <xf numFmtId="0" fontId="25" fillId="0" borderId="34" xfId="1" applyFont="1" applyFill="1" applyBorder="1" applyAlignment="1">
      <alignment horizontal="center" vertical="center"/>
    </xf>
    <xf numFmtId="0" fontId="29" fillId="0" borderId="32" xfId="1" applyFont="1" applyFill="1" applyBorder="1" applyAlignment="1">
      <alignment horizontal="center" vertical="center"/>
    </xf>
    <xf numFmtId="0" fontId="21" fillId="17" borderId="34" xfId="1" applyFont="1" applyFill="1" applyBorder="1" applyAlignment="1">
      <alignment vertical="center"/>
    </xf>
    <xf numFmtId="0" fontId="21" fillId="10" borderId="34" xfId="1" applyFont="1" applyFill="1" applyBorder="1" applyAlignment="1">
      <alignment vertical="center"/>
    </xf>
    <xf numFmtId="0" fontId="21" fillId="16" borderId="39" xfId="1" applyFont="1" applyFill="1" applyBorder="1" applyAlignment="1">
      <alignment vertical="center"/>
    </xf>
    <xf numFmtId="0" fontId="26" fillId="12" borderId="38" xfId="1" applyFont="1" applyFill="1" applyBorder="1" applyAlignment="1">
      <alignment horizontal="center" vertical="center"/>
    </xf>
    <xf numFmtId="0" fontId="26" fillId="0" borderId="36" xfId="1" applyFont="1" applyBorder="1" applyAlignment="1">
      <alignment horizontal="center" vertical="center"/>
    </xf>
    <xf numFmtId="0" fontId="26" fillId="0" borderId="37" xfId="1" applyFont="1" applyBorder="1" applyAlignment="1">
      <alignment horizontal="center" vertical="center"/>
    </xf>
    <xf numFmtId="0" fontId="26" fillId="0" borderId="38" xfId="1" applyFont="1" applyBorder="1" applyAlignment="1">
      <alignment horizontal="center" vertical="center"/>
    </xf>
    <xf numFmtId="0" fontId="26" fillId="0" borderId="36" xfId="1" applyFont="1" applyFill="1" applyBorder="1" applyAlignment="1">
      <alignment horizontal="center" vertical="center"/>
    </xf>
    <xf numFmtId="0" fontId="26" fillId="0" borderId="37" xfId="1" applyFont="1" applyFill="1" applyBorder="1" applyAlignment="1">
      <alignment horizontal="center" vertical="center"/>
    </xf>
    <xf numFmtId="0" fontId="26" fillId="0" borderId="38" xfId="1" applyFont="1" applyFill="1" applyBorder="1" applyAlignment="1">
      <alignment horizontal="center" vertical="center"/>
    </xf>
    <xf numFmtId="0" fontId="26" fillId="12" borderId="41" xfId="1" applyFont="1" applyFill="1" applyBorder="1" applyAlignment="1">
      <alignment horizontal="center" vertical="center"/>
    </xf>
    <xf numFmtId="0" fontId="21" fillId="10" borderId="39" xfId="1" applyFont="1" applyFill="1" applyBorder="1" applyAlignment="1">
      <alignment vertical="center"/>
    </xf>
    <xf numFmtId="2" fontId="26" fillId="0" borderId="36" xfId="1" applyNumberFormat="1" applyFont="1" applyFill="1" applyBorder="1" applyAlignment="1">
      <alignment horizontal="center" vertical="center"/>
    </xf>
    <xf numFmtId="0" fontId="26" fillId="0" borderId="67" xfId="1" applyFont="1" applyFill="1" applyBorder="1" applyAlignment="1">
      <alignment horizontal="center" vertical="center"/>
    </xf>
    <xf numFmtId="0" fontId="29" fillId="0" borderId="36" xfId="1" applyFont="1" applyFill="1" applyBorder="1" applyAlignment="1">
      <alignment horizontal="center" vertical="center"/>
    </xf>
    <xf numFmtId="0" fontId="10" fillId="0" borderId="0" xfId="1" applyFill="1"/>
    <xf numFmtId="0" fontId="26" fillId="0" borderId="66" xfId="1" applyFont="1" applyFill="1" applyBorder="1" applyAlignment="1">
      <alignment horizontal="center" vertical="center"/>
    </xf>
    <xf numFmtId="0" fontId="21" fillId="17" borderId="39" xfId="1" applyFont="1" applyFill="1" applyBorder="1" applyAlignment="1">
      <alignment vertical="center"/>
    </xf>
    <xf numFmtId="0" fontId="25" fillId="0" borderId="39" xfId="1" applyFont="1" applyFill="1" applyBorder="1" applyAlignment="1">
      <alignment horizontal="center" vertical="center"/>
    </xf>
    <xf numFmtId="0" fontId="10" fillId="0" borderId="0" xfId="1" applyAlignment="1">
      <alignment horizontal="center"/>
    </xf>
    <xf numFmtId="0" fontId="26" fillId="0" borderId="31" xfId="1" applyFont="1" applyFill="1" applyBorder="1" applyAlignment="1">
      <alignment horizontal="center" vertical="center"/>
    </xf>
    <xf numFmtId="0" fontId="26" fillId="12" borderId="47" xfId="1" applyFont="1" applyFill="1" applyBorder="1" applyAlignment="1">
      <alignment horizontal="center" vertical="center"/>
    </xf>
    <xf numFmtId="0" fontId="26" fillId="0" borderId="45" xfId="1" applyFont="1" applyBorder="1" applyAlignment="1">
      <alignment horizontal="center" vertical="center"/>
    </xf>
    <xf numFmtId="0" fontId="26" fillId="0" borderId="46" xfId="1" applyFont="1" applyBorder="1" applyAlignment="1">
      <alignment horizontal="center" vertical="center"/>
    </xf>
    <xf numFmtId="0" fontId="26" fillId="0" borderId="47" xfId="1" applyFont="1" applyBorder="1" applyAlignment="1">
      <alignment horizontal="center" vertical="center"/>
    </xf>
    <xf numFmtId="0" fontId="26" fillId="0" borderId="45" xfId="1" applyFont="1" applyFill="1" applyBorder="1" applyAlignment="1">
      <alignment horizontal="center" vertical="center"/>
    </xf>
    <xf numFmtId="0" fontId="26" fillId="0" borderId="46" xfId="1" applyFont="1" applyFill="1" applyBorder="1" applyAlignment="1">
      <alignment horizontal="center" vertical="center"/>
    </xf>
    <xf numFmtId="0" fontId="26" fillId="0" borderId="47" xfId="1" applyFont="1" applyFill="1" applyBorder="1" applyAlignment="1">
      <alignment horizontal="center" vertical="center"/>
    </xf>
    <xf numFmtId="2" fontId="26" fillId="0" borderId="45" xfId="1" applyNumberFormat="1" applyFont="1" applyFill="1" applyBorder="1" applyAlignment="1">
      <alignment horizontal="center" vertical="center"/>
    </xf>
    <xf numFmtId="0" fontId="26" fillId="0" borderId="50" xfId="1" applyFont="1" applyFill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1" fontId="17" fillId="13" borderId="35" xfId="1" applyNumberFormat="1" applyFont="1" applyFill="1" applyBorder="1" applyAlignment="1">
      <alignment horizontal="center" vertical="center"/>
    </xf>
    <xf numFmtId="1" fontId="17" fillId="13" borderId="36" xfId="1" applyNumberFormat="1" applyFont="1" applyFill="1" applyBorder="1" applyAlignment="1">
      <alignment horizontal="center" vertical="center"/>
    </xf>
    <xf numFmtId="1" fontId="17" fillId="13" borderId="37" xfId="1" applyNumberFormat="1" applyFont="1" applyFill="1" applyBorder="1" applyAlignment="1">
      <alignment horizontal="center" vertical="center"/>
    </xf>
    <xf numFmtId="1" fontId="17" fillId="13" borderId="38" xfId="1" applyNumberFormat="1" applyFont="1" applyFill="1" applyBorder="1" applyAlignment="1">
      <alignment horizontal="center" vertical="center"/>
    </xf>
    <xf numFmtId="1" fontId="17" fillId="13" borderId="39" xfId="1" applyNumberFormat="1" applyFont="1" applyFill="1" applyBorder="1" applyAlignment="1">
      <alignment horizontal="center" vertical="center"/>
    </xf>
    <xf numFmtId="1" fontId="17" fillId="13" borderId="39" xfId="1" applyNumberFormat="1" applyFont="1" applyFill="1" applyBorder="1" applyAlignment="1">
      <alignment horizontal="center" vertical="center" wrapText="1"/>
    </xf>
    <xf numFmtId="1" fontId="30" fillId="0" borderId="32" xfId="1" applyNumberFormat="1" applyFont="1" applyBorder="1" applyAlignment="1">
      <alignment horizontal="center" vertical="center"/>
    </xf>
    <xf numFmtId="0" fontId="32" fillId="0" borderId="32" xfId="1" applyFont="1" applyFill="1" applyBorder="1" applyAlignment="1">
      <alignment horizontal="center" vertical="center"/>
    </xf>
    <xf numFmtId="0" fontId="32" fillId="0" borderId="30" xfId="1" applyFont="1" applyFill="1" applyBorder="1" applyAlignment="1">
      <alignment horizontal="center" vertical="center"/>
    </xf>
    <xf numFmtId="0" fontId="32" fillId="0" borderId="29" xfId="1" applyFont="1" applyFill="1" applyBorder="1" applyAlignment="1">
      <alignment horizontal="center" vertical="center"/>
    </xf>
    <xf numFmtId="0" fontId="30" fillId="0" borderId="32" xfId="1" applyFont="1" applyFill="1" applyBorder="1" applyAlignment="1">
      <alignment horizontal="center" vertical="center"/>
    </xf>
    <xf numFmtId="0" fontId="30" fillId="0" borderId="30" xfId="1" applyFont="1" applyFill="1" applyBorder="1" applyAlignment="1">
      <alignment horizontal="center" vertical="center"/>
    </xf>
    <xf numFmtId="0" fontId="30" fillId="0" borderId="29" xfId="1" applyFont="1" applyFill="1" applyBorder="1" applyAlignment="1">
      <alignment horizontal="center" vertical="center"/>
    </xf>
    <xf numFmtId="20" fontId="5" fillId="7" borderId="68" xfId="0" applyNumberFormat="1" applyFont="1" applyFill="1" applyBorder="1"/>
    <xf numFmtId="0" fontId="5" fillId="7" borderId="68" xfId="0" applyFont="1" applyFill="1" applyBorder="1"/>
    <xf numFmtId="0" fontId="5" fillId="7" borderId="68" xfId="0" applyFont="1" applyFill="1" applyBorder="1" applyAlignment="1">
      <alignment horizontal="center"/>
    </xf>
    <xf numFmtId="0" fontId="5" fillId="3" borderId="68" xfId="0" applyFont="1" applyFill="1" applyBorder="1"/>
    <xf numFmtId="20" fontId="5" fillId="0" borderId="11" xfId="0" applyNumberFormat="1" applyFont="1" applyFill="1" applyBorder="1"/>
    <xf numFmtId="0" fontId="5" fillId="0" borderId="11" xfId="0" applyFont="1" applyFill="1" applyBorder="1" applyAlignment="1">
      <alignment horizontal="center"/>
    </xf>
    <xf numFmtId="0" fontId="5" fillId="3" borderId="11" xfId="0" applyFont="1" applyFill="1" applyBorder="1"/>
    <xf numFmtId="20" fontId="5" fillId="7" borderId="11" xfId="0" applyNumberFormat="1" applyFont="1" applyFill="1" applyBorder="1"/>
    <xf numFmtId="0" fontId="5" fillId="7" borderId="11" xfId="0" applyFont="1" applyFill="1" applyBorder="1"/>
    <xf numFmtId="0" fontId="5" fillId="7" borderId="11" xfId="0" applyFont="1" applyFill="1" applyBorder="1" applyAlignment="1">
      <alignment horizontal="center"/>
    </xf>
    <xf numFmtId="0" fontId="5" fillId="3" borderId="12" xfId="0" applyFont="1" applyFill="1" applyBorder="1"/>
    <xf numFmtId="0" fontId="5" fillId="3" borderId="13" xfId="0" applyFont="1" applyFill="1" applyBorder="1"/>
    <xf numFmtId="0" fontId="5" fillId="0" borderId="9" xfId="0" applyFont="1" applyBorder="1"/>
    <xf numFmtId="0" fontId="5" fillId="0" borderId="11" xfId="0" applyFont="1" applyFill="1" applyBorder="1"/>
    <xf numFmtId="20" fontId="5" fillId="0" borderId="11" xfId="0" applyNumberFormat="1" applyFont="1" applyBorder="1" applyAlignment="1">
      <alignment vertical="center"/>
    </xf>
    <xf numFmtId="0" fontId="5" fillId="0" borderId="72" xfId="0" applyFont="1" applyFill="1" applyBorder="1" applyAlignment="1">
      <alignment vertical="center"/>
    </xf>
    <xf numFmtId="0" fontId="5" fillId="3" borderId="72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20" fontId="5" fillId="7" borderId="11" xfId="0" applyNumberFormat="1" applyFont="1" applyFill="1" applyBorder="1" applyAlignment="1">
      <alignment vertical="center"/>
    </xf>
    <xf numFmtId="0" fontId="5" fillId="7" borderId="72" xfId="0" applyFont="1" applyFill="1" applyBorder="1" applyAlignment="1">
      <alignment vertical="center"/>
    </xf>
    <xf numFmtId="0" fontId="5" fillId="7" borderId="72" xfId="0" applyFont="1" applyFill="1" applyBorder="1" applyAlignment="1">
      <alignment horizontal="center" vertical="center"/>
    </xf>
    <xf numFmtId="0" fontId="5" fillId="7" borderId="11" xfId="0" applyFont="1" applyFill="1" applyBorder="1" applyAlignment="1">
      <alignment vertical="center"/>
    </xf>
    <xf numFmtId="0" fontId="0" fillId="0" borderId="0" xfId="0" applyBorder="1"/>
    <xf numFmtId="0" fontId="0" fillId="0" borderId="55" xfId="0" applyFill="1" applyBorder="1"/>
    <xf numFmtId="0" fontId="5" fillId="0" borderId="7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20" fontId="5" fillId="0" borderId="16" xfId="0" applyNumberFormat="1" applyFont="1" applyBorder="1" applyAlignment="1">
      <alignment vertical="center"/>
    </xf>
    <xf numFmtId="20" fontId="5" fillId="0" borderId="73" xfId="0" applyNumberFormat="1" applyFont="1" applyFill="1" applyBorder="1"/>
    <xf numFmtId="0" fontId="1" fillId="0" borderId="74" xfId="0" applyFont="1" applyBorder="1"/>
    <xf numFmtId="0" fontId="0" fillId="0" borderId="0" xfId="0" applyFill="1"/>
    <xf numFmtId="49" fontId="1" fillId="7" borderId="0" xfId="0" applyNumberFormat="1" applyFont="1" applyFill="1" applyAlignment="1">
      <alignment horizontal="right"/>
    </xf>
    <xf numFmtId="49" fontId="1" fillId="7" borderId="14" xfId="0" applyNumberFormat="1" applyFont="1" applyFill="1" applyBorder="1" applyAlignment="1">
      <alignment horizontal="right"/>
    </xf>
    <xf numFmtId="0" fontId="1" fillId="7" borderId="14" xfId="0" applyFont="1" applyFill="1" applyBorder="1" applyAlignment="1">
      <alignment horizontal="center"/>
    </xf>
    <xf numFmtId="1" fontId="16" fillId="13" borderId="34" xfId="1" applyNumberFormat="1" applyFont="1" applyFill="1" applyBorder="1" applyAlignment="1">
      <alignment horizontal="left" vertical="center"/>
    </xf>
    <xf numFmtId="1" fontId="16" fillId="0" borderId="33" xfId="1" applyNumberFormat="1" applyFont="1" applyFill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/>
    </xf>
    <xf numFmtId="1" fontId="35" fillId="0" borderId="29" xfId="1" applyNumberFormat="1" applyFont="1" applyFill="1" applyBorder="1" applyAlignment="1">
      <alignment horizontal="center" vertical="center"/>
    </xf>
    <xf numFmtId="1" fontId="35" fillId="0" borderId="32" xfId="1" applyNumberFormat="1" applyFont="1" applyFill="1" applyBorder="1" applyAlignment="1">
      <alignment horizontal="center" vertical="center"/>
    </xf>
    <xf numFmtId="1" fontId="35" fillId="0" borderId="30" xfId="1" applyNumberFormat="1" applyFont="1" applyFill="1" applyBorder="1" applyAlignment="1">
      <alignment horizontal="center" vertical="center"/>
    </xf>
    <xf numFmtId="0" fontId="26" fillId="18" borderId="31" xfId="1" applyFont="1" applyFill="1" applyBorder="1" applyAlignment="1">
      <alignment horizontal="center" vertical="center"/>
    </xf>
    <xf numFmtId="0" fontId="26" fillId="18" borderId="66" xfId="1" applyFont="1" applyFill="1" applyBorder="1" applyAlignment="1">
      <alignment horizontal="center" vertical="center"/>
    </xf>
    <xf numFmtId="1" fontId="17" fillId="13" borderId="29" xfId="1" applyNumberFormat="1" applyFont="1" applyFill="1" applyBorder="1" applyAlignment="1">
      <alignment horizontal="center" vertical="center"/>
    </xf>
    <xf numFmtId="1" fontId="17" fillId="13" borderId="30" xfId="1" applyNumberFormat="1" applyFont="1" applyFill="1" applyBorder="1" applyAlignment="1">
      <alignment horizontal="center" vertical="center"/>
    </xf>
    <xf numFmtId="0" fontId="24" fillId="14" borderId="75" xfId="1" applyFont="1" applyFill="1" applyBorder="1" applyAlignment="1">
      <alignment horizontal="center" vertical="center"/>
    </xf>
    <xf numFmtId="0" fontId="26" fillId="0" borderId="76" xfId="1" applyFont="1" applyFill="1" applyBorder="1" applyAlignment="1">
      <alignment horizontal="center" vertical="center"/>
    </xf>
    <xf numFmtId="0" fontId="30" fillId="0" borderId="76" xfId="1" applyFont="1" applyFill="1" applyBorder="1" applyAlignment="1">
      <alignment horizontal="center" vertical="center"/>
    </xf>
    <xf numFmtId="0" fontId="26" fillId="0" borderId="77" xfId="1" applyFont="1" applyFill="1" applyBorder="1" applyAlignment="1">
      <alignment horizontal="center" vertical="center"/>
    </xf>
    <xf numFmtId="0" fontId="26" fillId="0" borderId="78" xfId="1" applyFont="1" applyFill="1" applyBorder="1" applyAlignment="1">
      <alignment horizontal="center" vertical="center"/>
    </xf>
    <xf numFmtId="1" fontId="17" fillId="0" borderId="79" xfId="1" applyNumberFormat="1" applyFont="1" applyFill="1" applyBorder="1" applyAlignment="1">
      <alignment horizontal="center" vertical="center"/>
    </xf>
    <xf numFmtId="0" fontId="10" fillId="0" borderId="30" xfId="1" applyBorder="1" applyAlignment="1">
      <alignment vertical="center"/>
    </xf>
    <xf numFmtId="49" fontId="1" fillId="7" borderId="0" xfId="0" applyNumberFormat="1" applyFont="1" applyFill="1" applyAlignment="1">
      <alignment horizontal="center"/>
    </xf>
    <xf numFmtId="49" fontId="5" fillId="7" borderId="13" xfId="0" applyNumberFormat="1" applyFont="1" applyFill="1" applyBorder="1" applyAlignment="1">
      <alignment horizontal="center" vertical="center"/>
    </xf>
    <xf numFmtId="49" fontId="5" fillId="7" borderId="11" xfId="0" applyNumberFormat="1" applyFont="1" applyFill="1" applyBorder="1" applyAlignment="1">
      <alignment horizontal="center"/>
    </xf>
    <xf numFmtId="49" fontId="5" fillId="0" borderId="11" xfId="0" applyNumberFormat="1" applyFont="1" applyFill="1" applyBorder="1" applyAlignment="1">
      <alignment horizontal="center"/>
    </xf>
    <xf numFmtId="49" fontId="5" fillId="0" borderId="72" xfId="0" applyNumberFormat="1" applyFont="1" applyFill="1" applyBorder="1" applyAlignment="1">
      <alignment horizontal="center" vertical="center"/>
    </xf>
    <xf numFmtId="49" fontId="5" fillId="0" borderId="13" xfId="0" applyNumberFormat="1" applyFont="1" applyFill="1" applyBorder="1" applyAlignment="1">
      <alignment horizontal="center" vertical="center"/>
    </xf>
    <xf numFmtId="0" fontId="25" fillId="0" borderId="80" xfId="1" applyFont="1" applyFill="1" applyBorder="1" applyAlignment="1">
      <alignment horizontal="center" vertical="center"/>
    </xf>
    <xf numFmtId="0" fontId="26" fillId="18" borderId="29" xfId="1" applyFont="1" applyFill="1" applyBorder="1" applyAlignment="1">
      <alignment horizontal="center" vertical="center"/>
    </xf>
    <xf numFmtId="20" fontId="1" fillId="0" borderId="0" xfId="0" applyNumberFormat="1" applyFont="1"/>
    <xf numFmtId="0" fontId="32" fillId="18" borderId="0" xfId="1" applyFont="1" applyFill="1"/>
    <xf numFmtId="0" fontId="36" fillId="0" borderId="15" xfId="0" applyFont="1" applyBorder="1"/>
    <xf numFmtId="1" fontId="15" fillId="12" borderId="81" xfId="1" applyNumberFormat="1" applyFont="1" applyFill="1" applyBorder="1" applyAlignment="1">
      <alignment horizontal="center" vertical="center" wrapText="1"/>
    </xf>
    <xf numFmtId="1" fontId="17" fillId="0" borderId="82" xfId="1" applyNumberFormat="1" applyFont="1" applyFill="1" applyBorder="1" applyAlignment="1">
      <alignment horizontal="center" vertical="center"/>
    </xf>
    <xf numFmtId="1" fontId="17" fillId="0" borderId="76" xfId="1" applyNumberFormat="1" applyFont="1" applyFill="1" applyBorder="1" applyAlignment="1">
      <alignment horizontal="center" vertical="center"/>
    </xf>
    <xf numFmtId="1" fontId="17" fillId="13" borderId="76" xfId="1" applyNumberFormat="1" applyFont="1" applyFill="1" applyBorder="1" applyAlignment="1">
      <alignment horizontal="center" vertical="center"/>
    </xf>
    <xf numFmtId="1" fontId="17" fillId="0" borderId="78" xfId="1" applyNumberFormat="1" applyFont="1" applyFill="1" applyBorder="1" applyAlignment="1">
      <alignment horizontal="center" vertical="center"/>
    </xf>
    <xf numFmtId="0" fontId="26" fillId="18" borderId="38" xfId="1" applyFont="1" applyFill="1" applyBorder="1" applyAlignment="1">
      <alignment horizontal="center" vertical="center"/>
    </xf>
    <xf numFmtId="1" fontId="17" fillId="0" borderId="0" xfId="1" applyNumberFormat="1" applyFont="1" applyFill="1" applyBorder="1" applyAlignment="1">
      <alignment horizontal="center" vertical="center"/>
    </xf>
    <xf numFmtId="0" fontId="10" fillId="0" borderId="32" xfId="1" applyBorder="1" applyAlignment="1">
      <alignment vertical="center"/>
    </xf>
    <xf numFmtId="0" fontId="26" fillId="18" borderId="47" xfId="1" applyFont="1" applyFill="1" applyBorder="1" applyAlignment="1">
      <alignment horizontal="center" vertical="center"/>
    </xf>
    <xf numFmtId="0" fontId="27" fillId="0" borderId="36" xfId="1" applyFont="1" applyBorder="1" applyAlignment="1">
      <alignment horizontal="center" vertical="center"/>
    </xf>
    <xf numFmtId="0" fontId="28" fillId="0" borderId="38" xfId="1" applyFont="1" applyFill="1" applyBorder="1" applyAlignment="1">
      <alignment horizontal="center" vertical="center"/>
    </xf>
    <xf numFmtId="49" fontId="5" fillId="7" borderId="72" xfId="0" applyNumberFormat="1" applyFont="1" applyFill="1" applyBorder="1" applyAlignment="1">
      <alignment horizontal="center" vertical="center"/>
    </xf>
    <xf numFmtId="0" fontId="36" fillId="0" borderId="74" xfId="0" applyFont="1" applyBorder="1"/>
    <xf numFmtId="0" fontId="21" fillId="10" borderId="12" xfId="1" applyFont="1" applyFill="1" applyBorder="1" applyAlignment="1">
      <alignment vertical="center"/>
    </xf>
    <xf numFmtId="0" fontId="27" fillId="0" borderId="38" xfId="1" applyFont="1" applyBorder="1" applyAlignment="1">
      <alignment horizontal="center" vertical="center"/>
    </xf>
    <xf numFmtId="0" fontId="31" fillId="0" borderId="38" xfId="1" applyFont="1" applyFill="1" applyBorder="1" applyAlignment="1">
      <alignment horizontal="center" vertical="center"/>
    </xf>
    <xf numFmtId="0" fontId="25" fillId="19" borderId="34" xfId="1" applyFont="1" applyFill="1" applyBorder="1" applyAlignment="1">
      <alignment horizontal="center" vertical="center"/>
    </xf>
    <xf numFmtId="0" fontId="25" fillId="19" borderId="65" xfId="1" applyFont="1" applyFill="1" applyBorder="1" applyAlignment="1">
      <alignment horizontal="center" vertical="center"/>
    </xf>
    <xf numFmtId="0" fontId="25" fillId="19" borderId="39" xfId="1" applyFont="1" applyFill="1" applyBorder="1" applyAlignment="1">
      <alignment horizontal="center" vertical="center"/>
    </xf>
    <xf numFmtId="0" fontId="25" fillId="19" borderId="80" xfId="1" applyFont="1" applyFill="1" applyBorder="1" applyAlignment="1">
      <alignment horizontal="center" vertical="center"/>
    </xf>
    <xf numFmtId="0" fontId="25" fillId="19" borderId="83" xfId="1" applyFont="1" applyFill="1" applyBorder="1" applyAlignment="1">
      <alignment horizontal="center" vertical="center"/>
    </xf>
    <xf numFmtId="0" fontId="25" fillId="19" borderId="43" xfId="1" applyFont="1" applyFill="1" applyBorder="1" applyAlignment="1">
      <alignment horizontal="center" vertical="center"/>
    </xf>
    <xf numFmtId="0" fontId="25" fillId="7" borderId="83" xfId="1" applyFont="1" applyFill="1" applyBorder="1" applyAlignment="1">
      <alignment horizontal="center" vertical="center"/>
    </xf>
    <xf numFmtId="1" fontId="14" fillId="12" borderId="16" xfId="1" applyNumberFormat="1" applyFont="1" applyFill="1" applyBorder="1" applyAlignment="1">
      <alignment horizontal="center" vertical="center" textRotation="90" wrapText="1"/>
    </xf>
    <xf numFmtId="1" fontId="14" fillId="12" borderId="12" xfId="1" applyNumberFormat="1" applyFont="1" applyFill="1" applyBorder="1" applyAlignment="1">
      <alignment horizontal="center" vertical="center" textRotation="90" wrapText="1"/>
    </xf>
    <xf numFmtId="1" fontId="11" fillId="12" borderId="16" xfId="1" applyNumberFormat="1" applyFont="1" applyFill="1" applyBorder="1" applyAlignment="1">
      <alignment horizontal="center" vertical="center" textRotation="90"/>
    </xf>
    <xf numFmtId="1" fontId="11" fillId="12" borderId="12" xfId="1" applyNumberFormat="1" applyFont="1" applyFill="1" applyBorder="1" applyAlignment="1">
      <alignment horizontal="center" vertical="center" textRotation="90"/>
    </xf>
    <xf numFmtId="1" fontId="12" fillId="12" borderId="16" xfId="1" applyNumberFormat="1" applyFont="1" applyFill="1" applyBorder="1" applyAlignment="1">
      <alignment horizontal="center" vertical="center" wrapText="1"/>
    </xf>
    <xf numFmtId="1" fontId="12" fillId="12" borderId="15" xfId="1" applyNumberFormat="1" applyFont="1" applyFill="1" applyBorder="1" applyAlignment="1">
      <alignment horizontal="center" vertical="center" wrapText="1"/>
    </xf>
    <xf numFmtId="1" fontId="12" fillId="12" borderId="17" xfId="1" applyNumberFormat="1" applyFont="1" applyFill="1" applyBorder="1" applyAlignment="1">
      <alignment horizontal="center" vertical="center" wrapText="1"/>
    </xf>
    <xf numFmtId="1" fontId="12" fillId="12" borderId="18" xfId="1" applyNumberFormat="1" applyFont="1" applyFill="1" applyBorder="1" applyAlignment="1">
      <alignment horizontal="center" vertical="center" wrapText="1"/>
    </xf>
    <xf numFmtId="1" fontId="13" fillId="12" borderId="16" xfId="1" applyNumberFormat="1" applyFont="1" applyFill="1" applyBorder="1" applyAlignment="1">
      <alignment horizontal="center" vertical="center" textRotation="90" wrapText="1"/>
    </xf>
    <xf numFmtId="1" fontId="13" fillId="12" borderId="12" xfId="1" applyNumberFormat="1" applyFont="1" applyFill="1" applyBorder="1" applyAlignment="1">
      <alignment horizontal="center" vertical="center" textRotation="90" wrapText="1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33" fillId="0" borderId="69" xfId="0" applyFont="1" applyFill="1" applyBorder="1" applyAlignment="1">
      <alignment horizontal="center"/>
    </xf>
    <xf numFmtId="0" fontId="33" fillId="0" borderId="70" xfId="0" applyFont="1" applyFill="1" applyBorder="1" applyAlignment="1">
      <alignment horizontal="center"/>
    </xf>
    <xf numFmtId="0" fontId="33" fillId="0" borderId="71" xfId="0" applyFont="1" applyFill="1" applyBorder="1" applyAlignment="1">
      <alignment horizontal="center"/>
    </xf>
    <xf numFmtId="0" fontId="33" fillId="7" borderId="1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7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2" xfId="0" applyBorder="1" applyAlignment="1">
      <alignment horizontal="center"/>
    </xf>
    <xf numFmtId="0" fontId="21" fillId="14" borderId="17" xfId="1" applyFont="1" applyFill="1" applyBorder="1" applyAlignment="1">
      <alignment horizontal="center" vertical="center" textRotation="90"/>
    </xf>
    <xf numFmtId="0" fontId="21" fillId="14" borderId="55" xfId="1" applyFont="1" applyFill="1" applyBorder="1" applyAlignment="1">
      <alignment horizontal="center" vertical="center" textRotation="90"/>
    </xf>
    <xf numFmtId="0" fontId="22" fillId="15" borderId="16" xfId="1" applyFont="1" applyFill="1" applyBorder="1" applyAlignment="1">
      <alignment horizontal="center" vertical="center" wrapText="1"/>
    </xf>
    <xf numFmtId="0" fontId="22" fillId="15" borderId="56" xfId="1" applyFont="1" applyFill="1" applyBorder="1" applyAlignment="1">
      <alignment horizontal="center" vertical="center" wrapText="1"/>
    </xf>
    <xf numFmtId="0" fontId="22" fillId="12" borderId="51" xfId="1" applyFont="1" applyFill="1" applyBorder="1" applyAlignment="1">
      <alignment horizontal="center" vertical="center" wrapText="1"/>
    </xf>
    <xf numFmtId="0" fontId="22" fillId="12" borderId="57" xfId="1" applyFont="1" applyFill="1" applyBorder="1" applyAlignment="1">
      <alignment horizontal="center" vertical="center" wrapText="1"/>
    </xf>
    <xf numFmtId="0" fontId="23" fillId="0" borderId="52" xfId="1" applyFont="1" applyBorder="1" applyAlignment="1">
      <alignment horizontal="center"/>
    </xf>
    <xf numFmtId="0" fontId="23" fillId="0" borderId="53" xfId="1" applyFont="1" applyBorder="1" applyAlignment="1">
      <alignment horizontal="center"/>
    </xf>
    <xf numFmtId="0" fontId="23" fillId="0" borderId="54" xfId="1" applyFont="1" applyBorder="1" applyAlignment="1">
      <alignment horizontal="center"/>
    </xf>
  </cellXfs>
  <cellStyles count="2">
    <cellStyle name="normální" xfId="0" builtinId="0"/>
    <cellStyle name="normální 2" xfId="1"/>
  </cellStyles>
  <dxfs count="8">
    <dxf>
      <font>
        <color rgb="FFFF0000"/>
      </font>
    </dxf>
    <dxf>
      <font>
        <b val="0"/>
        <i val="0"/>
        <color rgb="FFFF000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9"/>
      </font>
    </dxf>
    <dxf>
      <font>
        <condense val="0"/>
        <extend val="0"/>
        <color rgb="FF9C0006"/>
      </font>
    </dxf>
    <dxf>
      <font>
        <color rgb="FFFF0000"/>
      </font>
    </dxf>
    <dxf>
      <font>
        <condense val="0"/>
        <extend val="0"/>
        <color rgb="FF9C0006"/>
      </font>
    </dxf>
    <dxf>
      <font>
        <b/>
        <i val="0"/>
        <color rgb="FFFF000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L13"/>
  <sheetViews>
    <sheetView showGridLines="0" zoomScale="70" zoomScaleNormal="70" workbookViewId="0">
      <pane xSplit="17" ySplit="10" topLeftCell="BF11" activePane="bottomRight" state="frozen"/>
      <selection pane="topRight" activeCell="R1" sqref="R1"/>
      <selection pane="bottomLeft" activeCell="A11" sqref="A11"/>
      <selection pane="bottomRight" activeCell="BS19" sqref="BS19"/>
    </sheetView>
  </sheetViews>
  <sheetFormatPr defaultRowHeight="12.75"/>
  <cols>
    <col min="1" max="1" width="3.7109375" style="38" customWidth="1"/>
    <col min="2" max="2" width="23.28515625" style="38" customWidth="1"/>
    <col min="3" max="83" width="4.7109375" style="38" customWidth="1"/>
    <col min="84" max="84" width="7.7109375" style="38" customWidth="1"/>
    <col min="85" max="85" width="9.140625" style="38" customWidth="1"/>
    <col min="86" max="88" width="5.7109375" style="38" customWidth="1"/>
    <col min="89" max="89" width="7.7109375" style="38" customWidth="1"/>
    <col min="90" max="252" width="9.140625" style="38"/>
    <col min="253" max="253" width="3.7109375" style="38" customWidth="1"/>
    <col min="254" max="254" width="20.140625" style="38" customWidth="1"/>
    <col min="255" max="339" width="4.7109375" style="38" customWidth="1"/>
    <col min="340" max="340" width="7.7109375" style="38" customWidth="1"/>
    <col min="341" max="341" width="9.140625" style="38" customWidth="1"/>
    <col min="342" max="344" width="5.7109375" style="38" customWidth="1"/>
    <col min="345" max="345" width="7.7109375" style="38" customWidth="1"/>
    <col min="346" max="508" width="9.140625" style="38"/>
    <col min="509" max="509" width="3.7109375" style="38" customWidth="1"/>
    <col min="510" max="510" width="20.140625" style="38" customWidth="1"/>
    <col min="511" max="595" width="4.7109375" style="38" customWidth="1"/>
    <col min="596" max="596" width="7.7109375" style="38" customWidth="1"/>
    <col min="597" max="597" width="9.140625" style="38" customWidth="1"/>
    <col min="598" max="600" width="5.7109375" style="38" customWidth="1"/>
    <col min="601" max="601" width="7.7109375" style="38" customWidth="1"/>
    <col min="602" max="764" width="9.140625" style="38"/>
    <col min="765" max="765" width="3.7109375" style="38" customWidth="1"/>
    <col min="766" max="766" width="20.140625" style="38" customWidth="1"/>
    <col min="767" max="851" width="4.7109375" style="38" customWidth="1"/>
    <col min="852" max="852" width="7.7109375" style="38" customWidth="1"/>
    <col min="853" max="853" width="9.140625" style="38" customWidth="1"/>
    <col min="854" max="856" width="5.7109375" style="38" customWidth="1"/>
    <col min="857" max="857" width="7.7109375" style="38" customWidth="1"/>
    <col min="858" max="1020" width="9.140625" style="38"/>
    <col min="1021" max="1021" width="3.7109375" style="38" customWidth="1"/>
    <col min="1022" max="1022" width="20.140625" style="38" customWidth="1"/>
    <col min="1023" max="1107" width="4.7109375" style="38" customWidth="1"/>
    <col min="1108" max="1108" width="7.7109375" style="38" customWidth="1"/>
    <col min="1109" max="1109" width="9.140625" style="38" customWidth="1"/>
    <col min="1110" max="1112" width="5.7109375" style="38" customWidth="1"/>
    <col min="1113" max="1113" width="7.7109375" style="38" customWidth="1"/>
    <col min="1114" max="1276" width="9.140625" style="38"/>
    <col min="1277" max="1277" width="3.7109375" style="38" customWidth="1"/>
    <col min="1278" max="1278" width="20.140625" style="38" customWidth="1"/>
    <col min="1279" max="1363" width="4.7109375" style="38" customWidth="1"/>
    <col min="1364" max="1364" width="7.7109375" style="38" customWidth="1"/>
    <col min="1365" max="1365" width="9.140625" style="38" customWidth="1"/>
    <col min="1366" max="1368" width="5.7109375" style="38" customWidth="1"/>
    <col min="1369" max="1369" width="7.7109375" style="38" customWidth="1"/>
    <col min="1370" max="1532" width="9.140625" style="38"/>
    <col min="1533" max="1533" width="3.7109375" style="38" customWidth="1"/>
    <col min="1534" max="1534" width="20.140625" style="38" customWidth="1"/>
    <col min="1535" max="1619" width="4.7109375" style="38" customWidth="1"/>
    <col min="1620" max="1620" width="7.7109375" style="38" customWidth="1"/>
    <col min="1621" max="1621" width="9.140625" style="38" customWidth="1"/>
    <col min="1622" max="1624" width="5.7109375" style="38" customWidth="1"/>
    <col min="1625" max="1625" width="7.7109375" style="38" customWidth="1"/>
    <col min="1626" max="1788" width="9.140625" style="38"/>
    <col min="1789" max="1789" width="3.7109375" style="38" customWidth="1"/>
    <col min="1790" max="1790" width="20.140625" style="38" customWidth="1"/>
    <col min="1791" max="1875" width="4.7109375" style="38" customWidth="1"/>
    <col min="1876" max="1876" width="7.7109375" style="38" customWidth="1"/>
    <col min="1877" max="1877" width="9.140625" style="38" customWidth="1"/>
    <col min="1878" max="1880" width="5.7109375" style="38" customWidth="1"/>
    <col min="1881" max="1881" width="7.7109375" style="38" customWidth="1"/>
    <col min="1882" max="2044" width="9.140625" style="38"/>
    <col min="2045" max="2045" width="3.7109375" style="38" customWidth="1"/>
    <col min="2046" max="2046" width="20.140625" style="38" customWidth="1"/>
    <col min="2047" max="2131" width="4.7109375" style="38" customWidth="1"/>
    <col min="2132" max="2132" width="7.7109375" style="38" customWidth="1"/>
    <col min="2133" max="2133" width="9.140625" style="38" customWidth="1"/>
    <col min="2134" max="2136" width="5.7109375" style="38" customWidth="1"/>
    <col min="2137" max="2137" width="7.7109375" style="38" customWidth="1"/>
    <col min="2138" max="2300" width="9.140625" style="38"/>
    <col min="2301" max="2301" width="3.7109375" style="38" customWidth="1"/>
    <col min="2302" max="2302" width="20.140625" style="38" customWidth="1"/>
    <col min="2303" max="2387" width="4.7109375" style="38" customWidth="1"/>
    <col min="2388" max="2388" width="7.7109375" style="38" customWidth="1"/>
    <col min="2389" max="2389" width="9.140625" style="38" customWidth="1"/>
    <col min="2390" max="2392" width="5.7109375" style="38" customWidth="1"/>
    <col min="2393" max="2393" width="7.7109375" style="38" customWidth="1"/>
    <col min="2394" max="2556" width="9.140625" style="38"/>
    <col min="2557" max="2557" width="3.7109375" style="38" customWidth="1"/>
    <col min="2558" max="2558" width="20.140625" style="38" customWidth="1"/>
    <col min="2559" max="2643" width="4.7109375" style="38" customWidth="1"/>
    <col min="2644" max="2644" width="7.7109375" style="38" customWidth="1"/>
    <col min="2645" max="2645" width="9.140625" style="38" customWidth="1"/>
    <col min="2646" max="2648" width="5.7109375" style="38" customWidth="1"/>
    <col min="2649" max="2649" width="7.7109375" style="38" customWidth="1"/>
    <col min="2650" max="2812" width="9.140625" style="38"/>
    <col min="2813" max="2813" width="3.7109375" style="38" customWidth="1"/>
    <col min="2814" max="2814" width="20.140625" style="38" customWidth="1"/>
    <col min="2815" max="2899" width="4.7109375" style="38" customWidth="1"/>
    <col min="2900" max="2900" width="7.7109375" style="38" customWidth="1"/>
    <col min="2901" max="2901" width="9.140625" style="38" customWidth="1"/>
    <col min="2902" max="2904" width="5.7109375" style="38" customWidth="1"/>
    <col min="2905" max="2905" width="7.7109375" style="38" customWidth="1"/>
    <col min="2906" max="3068" width="9.140625" style="38"/>
    <col min="3069" max="3069" width="3.7109375" style="38" customWidth="1"/>
    <col min="3070" max="3070" width="20.140625" style="38" customWidth="1"/>
    <col min="3071" max="3155" width="4.7109375" style="38" customWidth="1"/>
    <col min="3156" max="3156" width="7.7109375" style="38" customWidth="1"/>
    <col min="3157" max="3157" width="9.140625" style="38" customWidth="1"/>
    <col min="3158" max="3160" width="5.7109375" style="38" customWidth="1"/>
    <col min="3161" max="3161" width="7.7109375" style="38" customWidth="1"/>
    <col min="3162" max="3324" width="9.140625" style="38"/>
    <col min="3325" max="3325" width="3.7109375" style="38" customWidth="1"/>
    <col min="3326" max="3326" width="20.140625" style="38" customWidth="1"/>
    <col min="3327" max="3411" width="4.7109375" style="38" customWidth="1"/>
    <col min="3412" max="3412" width="7.7109375" style="38" customWidth="1"/>
    <col min="3413" max="3413" width="9.140625" style="38" customWidth="1"/>
    <col min="3414" max="3416" width="5.7109375" style="38" customWidth="1"/>
    <col min="3417" max="3417" width="7.7109375" style="38" customWidth="1"/>
    <col min="3418" max="3580" width="9.140625" style="38"/>
    <col min="3581" max="3581" width="3.7109375" style="38" customWidth="1"/>
    <col min="3582" max="3582" width="20.140625" style="38" customWidth="1"/>
    <col min="3583" max="3667" width="4.7109375" style="38" customWidth="1"/>
    <col min="3668" max="3668" width="7.7109375" style="38" customWidth="1"/>
    <col min="3669" max="3669" width="9.140625" style="38" customWidth="1"/>
    <col min="3670" max="3672" width="5.7109375" style="38" customWidth="1"/>
    <col min="3673" max="3673" width="7.7109375" style="38" customWidth="1"/>
    <col min="3674" max="3836" width="9.140625" style="38"/>
    <col min="3837" max="3837" width="3.7109375" style="38" customWidth="1"/>
    <col min="3838" max="3838" width="20.140625" style="38" customWidth="1"/>
    <col min="3839" max="3923" width="4.7109375" style="38" customWidth="1"/>
    <col min="3924" max="3924" width="7.7109375" style="38" customWidth="1"/>
    <col min="3925" max="3925" width="9.140625" style="38" customWidth="1"/>
    <col min="3926" max="3928" width="5.7109375" style="38" customWidth="1"/>
    <col min="3929" max="3929" width="7.7109375" style="38" customWidth="1"/>
    <col min="3930" max="4092" width="9.140625" style="38"/>
    <col min="4093" max="4093" width="3.7109375" style="38" customWidth="1"/>
    <col min="4094" max="4094" width="20.140625" style="38" customWidth="1"/>
    <col min="4095" max="4179" width="4.7109375" style="38" customWidth="1"/>
    <col min="4180" max="4180" width="7.7109375" style="38" customWidth="1"/>
    <col min="4181" max="4181" width="9.140625" style="38" customWidth="1"/>
    <col min="4182" max="4184" width="5.7109375" style="38" customWidth="1"/>
    <col min="4185" max="4185" width="7.7109375" style="38" customWidth="1"/>
    <col min="4186" max="4348" width="9.140625" style="38"/>
    <col min="4349" max="4349" width="3.7109375" style="38" customWidth="1"/>
    <col min="4350" max="4350" width="20.140625" style="38" customWidth="1"/>
    <col min="4351" max="4435" width="4.7109375" style="38" customWidth="1"/>
    <col min="4436" max="4436" width="7.7109375" style="38" customWidth="1"/>
    <col min="4437" max="4437" width="9.140625" style="38" customWidth="1"/>
    <col min="4438" max="4440" width="5.7109375" style="38" customWidth="1"/>
    <col min="4441" max="4441" width="7.7109375" style="38" customWidth="1"/>
    <col min="4442" max="4604" width="9.140625" style="38"/>
    <col min="4605" max="4605" width="3.7109375" style="38" customWidth="1"/>
    <col min="4606" max="4606" width="20.140625" style="38" customWidth="1"/>
    <col min="4607" max="4691" width="4.7109375" style="38" customWidth="1"/>
    <col min="4692" max="4692" width="7.7109375" style="38" customWidth="1"/>
    <col min="4693" max="4693" width="9.140625" style="38" customWidth="1"/>
    <col min="4694" max="4696" width="5.7109375" style="38" customWidth="1"/>
    <col min="4697" max="4697" width="7.7109375" style="38" customWidth="1"/>
    <col min="4698" max="4860" width="9.140625" style="38"/>
    <col min="4861" max="4861" width="3.7109375" style="38" customWidth="1"/>
    <col min="4862" max="4862" width="20.140625" style="38" customWidth="1"/>
    <col min="4863" max="4947" width="4.7109375" style="38" customWidth="1"/>
    <col min="4948" max="4948" width="7.7109375" style="38" customWidth="1"/>
    <col min="4949" max="4949" width="9.140625" style="38" customWidth="1"/>
    <col min="4950" max="4952" width="5.7109375" style="38" customWidth="1"/>
    <col min="4953" max="4953" width="7.7109375" style="38" customWidth="1"/>
    <col min="4954" max="5116" width="9.140625" style="38"/>
    <col min="5117" max="5117" width="3.7109375" style="38" customWidth="1"/>
    <col min="5118" max="5118" width="20.140625" style="38" customWidth="1"/>
    <col min="5119" max="5203" width="4.7109375" style="38" customWidth="1"/>
    <col min="5204" max="5204" width="7.7109375" style="38" customWidth="1"/>
    <col min="5205" max="5205" width="9.140625" style="38" customWidth="1"/>
    <col min="5206" max="5208" width="5.7109375" style="38" customWidth="1"/>
    <col min="5209" max="5209" width="7.7109375" style="38" customWidth="1"/>
    <col min="5210" max="5372" width="9.140625" style="38"/>
    <col min="5373" max="5373" width="3.7109375" style="38" customWidth="1"/>
    <col min="5374" max="5374" width="20.140625" style="38" customWidth="1"/>
    <col min="5375" max="5459" width="4.7109375" style="38" customWidth="1"/>
    <col min="5460" max="5460" width="7.7109375" style="38" customWidth="1"/>
    <col min="5461" max="5461" width="9.140625" style="38" customWidth="1"/>
    <col min="5462" max="5464" width="5.7109375" style="38" customWidth="1"/>
    <col min="5465" max="5465" width="7.7109375" style="38" customWidth="1"/>
    <col min="5466" max="5628" width="9.140625" style="38"/>
    <col min="5629" max="5629" width="3.7109375" style="38" customWidth="1"/>
    <col min="5630" max="5630" width="20.140625" style="38" customWidth="1"/>
    <col min="5631" max="5715" width="4.7109375" style="38" customWidth="1"/>
    <col min="5716" max="5716" width="7.7109375" style="38" customWidth="1"/>
    <col min="5717" max="5717" width="9.140625" style="38" customWidth="1"/>
    <col min="5718" max="5720" width="5.7109375" style="38" customWidth="1"/>
    <col min="5721" max="5721" width="7.7109375" style="38" customWidth="1"/>
    <col min="5722" max="5884" width="9.140625" style="38"/>
    <col min="5885" max="5885" width="3.7109375" style="38" customWidth="1"/>
    <col min="5886" max="5886" width="20.140625" style="38" customWidth="1"/>
    <col min="5887" max="5971" width="4.7109375" style="38" customWidth="1"/>
    <col min="5972" max="5972" width="7.7109375" style="38" customWidth="1"/>
    <col min="5973" max="5973" width="9.140625" style="38" customWidth="1"/>
    <col min="5974" max="5976" width="5.7109375" style="38" customWidth="1"/>
    <col min="5977" max="5977" width="7.7109375" style="38" customWidth="1"/>
    <col min="5978" max="6140" width="9.140625" style="38"/>
    <col min="6141" max="6141" width="3.7109375" style="38" customWidth="1"/>
    <col min="6142" max="6142" width="20.140625" style="38" customWidth="1"/>
    <col min="6143" max="6227" width="4.7109375" style="38" customWidth="1"/>
    <col min="6228" max="6228" width="7.7109375" style="38" customWidth="1"/>
    <col min="6229" max="6229" width="9.140625" style="38" customWidth="1"/>
    <col min="6230" max="6232" width="5.7109375" style="38" customWidth="1"/>
    <col min="6233" max="6233" width="7.7109375" style="38" customWidth="1"/>
    <col min="6234" max="6396" width="9.140625" style="38"/>
    <col min="6397" max="6397" width="3.7109375" style="38" customWidth="1"/>
    <col min="6398" max="6398" width="20.140625" style="38" customWidth="1"/>
    <col min="6399" max="6483" width="4.7109375" style="38" customWidth="1"/>
    <col min="6484" max="6484" width="7.7109375" style="38" customWidth="1"/>
    <col min="6485" max="6485" width="9.140625" style="38" customWidth="1"/>
    <col min="6486" max="6488" width="5.7109375" style="38" customWidth="1"/>
    <col min="6489" max="6489" width="7.7109375" style="38" customWidth="1"/>
    <col min="6490" max="6652" width="9.140625" style="38"/>
    <col min="6653" max="6653" width="3.7109375" style="38" customWidth="1"/>
    <col min="6654" max="6654" width="20.140625" style="38" customWidth="1"/>
    <col min="6655" max="6739" width="4.7109375" style="38" customWidth="1"/>
    <col min="6740" max="6740" width="7.7109375" style="38" customWidth="1"/>
    <col min="6741" max="6741" width="9.140625" style="38" customWidth="1"/>
    <col min="6742" max="6744" width="5.7109375" style="38" customWidth="1"/>
    <col min="6745" max="6745" width="7.7109375" style="38" customWidth="1"/>
    <col min="6746" max="6908" width="9.140625" style="38"/>
    <col min="6909" max="6909" width="3.7109375" style="38" customWidth="1"/>
    <col min="6910" max="6910" width="20.140625" style="38" customWidth="1"/>
    <col min="6911" max="6995" width="4.7109375" style="38" customWidth="1"/>
    <col min="6996" max="6996" width="7.7109375" style="38" customWidth="1"/>
    <col min="6997" max="6997" width="9.140625" style="38" customWidth="1"/>
    <col min="6998" max="7000" width="5.7109375" style="38" customWidth="1"/>
    <col min="7001" max="7001" width="7.7109375" style="38" customWidth="1"/>
    <col min="7002" max="7164" width="9.140625" style="38"/>
    <col min="7165" max="7165" width="3.7109375" style="38" customWidth="1"/>
    <col min="7166" max="7166" width="20.140625" style="38" customWidth="1"/>
    <col min="7167" max="7251" width="4.7109375" style="38" customWidth="1"/>
    <col min="7252" max="7252" width="7.7109375" style="38" customWidth="1"/>
    <col min="7253" max="7253" width="9.140625" style="38" customWidth="1"/>
    <col min="7254" max="7256" width="5.7109375" style="38" customWidth="1"/>
    <col min="7257" max="7257" width="7.7109375" style="38" customWidth="1"/>
    <col min="7258" max="7420" width="9.140625" style="38"/>
    <col min="7421" max="7421" width="3.7109375" style="38" customWidth="1"/>
    <col min="7422" max="7422" width="20.140625" style="38" customWidth="1"/>
    <col min="7423" max="7507" width="4.7109375" style="38" customWidth="1"/>
    <col min="7508" max="7508" width="7.7109375" style="38" customWidth="1"/>
    <col min="7509" max="7509" width="9.140625" style="38" customWidth="1"/>
    <col min="7510" max="7512" width="5.7109375" style="38" customWidth="1"/>
    <col min="7513" max="7513" width="7.7109375" style="38" customWidth="1"/>
    <col min="7514" max="7676" width="9.140625" style="38"/>
    <col min="7677" max="7677" width="3.7109375" style="38" customWidth="1"/>
    <col min="7678" max="7678" width="20.140625" style="38" customWidth="1"/>
    <col min="7679" max="7763" width="4.7109375" style="38" customWidth="1"/>
    <col min="7764" max="7764" width="7.7109375" style="38" customWidth="1"/>
    <col min="7765" max="7765" width="9.140625" style="38" customWidth="1"/>
    <col min="7766" max="7768" width="5.7109375" style="38" customWidth="1"/>
    <col min="7769" max="7769" width="7.7109375" style="38" customWidth="1"/>
    <col min="7770" max="7932" width="9.140625" style="38"/>
    <col min="7933" max="7933" width="3.7109375" style="38" customWidth="1"/>
    <col min="7934" max="7934" width="20.140625" style="38" customWidth="1"/>
    <col min="7935" max="8019" width="4.7109375" style="38" customWidth="1"/>
    <col min="8020" max="8020" width="7.7109375" style="38" customWidth="1"/>
    <col min="8021" max="8021" width="9.140625" style="38" customWidth="1"/>
    <col min="8022" max="8024" width="5.7109375" style="38" customWidth="1"/>
    <col min="8025" max="8025" width="7.7109375" style="38" customWidth="1"/>
    <col min="8026" max="8188" width="9.140625" style="38"/>
    <col min="8189" max="8189" width="3.7109375" style="38" customWidth="1"/>
    <col min="8190" max="8190" width="20.140625" style="38" customWidth="1"/>
    <col min="8191" max="8275" width="4.7109375" style="38" customWidth="1"/>
    <col min="8276" max="8276" width="7.7109375" style="38" customWidth="1"/>
    <col min="8277" max="8277" width="9.140625" style="38" customWidth="1"/>
    <col min="8278" max="8280" width="5.7109375" style="38" customWidth="1"/>
    <col min="8281" max="8281" width="7.7109375" style="38" customWidth="1"/>
    <col min="8282" max="8444" width="9.140625" style="38"/>
    <col min="8445" max="8445" width="3.7109375" style="38" customWidth="1"/>
    <col min="8446" max="8446" width="20.140625" style="38" customWidth="1"/>
    <col min="8447" max="8531" width="4.7109375" style="38" customWidth="1"/>
    <col min="8532" max="8532" width="7.7109375" style="38" customWidth="1"/>
    <col min="8533" max="8533" width="9.140625" style="38" customWidth="1"/>
    <col min="8534" max="8536" width="5.7109375" style="38" customWidth="1"/>
    <col min="8537" max="8537" width="7.7109375" style="38" customWidth="1"/>
    <col min="8538" max="8700" width="9.140625" style="38"/>
    <col min="8701" max="8701" width="3.7109375" style="38" customWidth="1"/>
    <col min="8702" max="8702" width="20.140625" style="38" customWidth="1"/>
    <col min="8703" max="8787" width="4.7109375" style="38" customWidth="1"/>
    <col min="8788" max="8788" width="7.7109375" style="38" customWidth="1"/>
    <col min="8789" max="8789" width="9.140625" style="38" customWidth="1"/>
    <col min="8790" max="8792" width="5.7109375" style="38" customWidth="1"/>
    <col min="8793" max="8793" width="7.7109375" style="38" customWidth="1"/>
    <col min="8794" max="8956" width="9.140625" style="38"/>
    <col min="8957" max="8957" width="3.7109375" style="38" customWidth="1"/>
    <col min="8958" max="8958" width="20.140625" style="38" customWidth="1"/>
    <col min="8959" max="9043" width="4.7109375" style="38" customWidth="1"/>
    <col min="9044" max="9044" width="7.7109375" style="38" customWidth="1"/>
    <col min="9045" max="9045" width="9.140625" style="38" customWidth="1"/>
    <col min="9046" max="9048" width="5.7109375" style="38" customWidth="1"/>
    <col min="9049" max="9049" width="7.7109375" style="38" customWidth="1"/>
    <col min="9050" max="9212" width="9.140625" style="38"/>
    <col min="9213" max="9213" width="3.7109375" style="38" customWidth="1"/>
    <col min="9214" max="9214" width="20.140625" style="38" customWidth="1"/>
    <col min="9215" max="9299" width="4.7109375" style="38" customWidth="1"/>
    <col min="9300" max="9300" width="7.7109375" style="38" customWidth="1"/>
    <col min="9301" max="9301" width="9.140625" style="38" customWidth="1"/>
    <col min="9302" max="9304" width="5.7109375" style="38" customWidth="1"/>
    <col min="9305" max="9305" width="7.7109375" style="38" customWidth="1"/>
    <col min="9306" max="9468" width="9.140625" style="38"/>
    <col min="9469" max="9469" width="3.7109375" style="38" customWidth="1"/>
    <col min="9470" max="9470" width="20.140625" style="38" customWidth="1"/>
    <col min="9471" max="9555" width="4.7109375" style="38" customWidth="1"/>
    <col min="9556" max="9556" width="7.7109375" style="38" customWidth="1"/>
    <col min="9557" max="9557" width="9.140625" style="38" customWidth="1"/>
    <col min="9558" max="9560" width="5.7109375" style="38" customWidth="1"/>
    <col min="9561" max="9561" width="7.7109375" style="38" customWidth="1"/>
    <col min="9562" max="9724" width="9.140625" style="38"/>
    <col min="9725" max="9725" width="3.7109375" style="38" customWidth="1"/>
    <col min="9726" max="9726" width="20.140625" style="38" customWidth="1"/>
    <col min="9727" max="9811" width="4.7109375" style="38" customWidth="1"/>
    <col min="9812" max="9812" width="7.7109375" style="38" customWidth="1"/>
    <col min="9813" max="9813" width="9.140625" style="38" customWidth="1"/>
    <col min="9814" max="9816" width="5.7109375" style="38" customWidth="1"/>
    <col min="9817" max="9817" width="7.7109375" style="38" customWidth="1"/>
    <col min="9818" max="9980" width="9.140625" style="38"/>
    <col min="9981" max="9981" width="3.7109375" style="38" customWidth="1"/>
    <col min="9982" max="9982" width="20.140625" style="38" customWidth="1"/>
    <col min="9983" max="10067" width="4.7109375" style="38" customWidth="1"/>
    <col min="10068" max="10068" width="7.7109375" style="38" customWidth="1"/>
    <col min="10069" max="10069" width="9.140625" style="38" customWidth="1"/>
    <col min="10070" max="10072" width="5.7109375" style="38" customWidth="1"/>
    <col min="10073" max="10073" width="7.7109375" style="38" customWidth="1"/>
    <col min="10074" max="10236" width="9.140625" style="38"/>
    <col min="10237" max="10237" width="3.7109375" style="38" customWidth="1"/>
    <col min="10238" max="10238" width="20.140625" style="38" customWidth="1"/>
    <col min="10239" max="10323" width="4.7109375" style="38" customWidth="1"/>
    <col min="10324" max="10324" width="7.7109375" style="38" customWidth="1"/>
    <col min="10325" max="10325" width="9.140625" style="38" customWidth="1"/>
    <col min="10326" max="10328" width="5.7109375" style="38" customWidth="1"/>
    <col min="10329" max="10329" width="7.7109375" style="38" customWidth="1"/>
    <col min="10330" max="10492" width="9.140625" style="38"/>
    <col min="10493" max="10493" width="3.7109375" style="38" customWidth="1"/>
    <col min="10494" max="10494" width="20.140625" style="38" customWidth="1"/>
    <col min="10495" max="10579" width="4.7109375" style="38" customWidth="1"/>
    <col min="10580" max="10580" width="7.7109375" style="38" customWidth="1"/>
    <col min="10581" max="10581" width="9.140625" style="38" customWidth="1"/>
    <col min="10582" max="10584" width="5.7109375" style="38" customWidth="1"/>
    <col min="10585" max="10585" width="7.7109375" style="38" customWidth="1"/>
    <col min="10586" max="10748" width="9.140625" style="38"/>
    <col min="10749" max="10749" width="3.7109375" style="38" customWidth="1"/>
    <col min="10750" max="10750" width="20.140625" style="38" customWidth="1"/>
    <col min="10751" max="10835" width="4.7109375" style="38" customWidth="1"/>
    <col min="10836" max="10836" width="7.7109375" style="38" customWidth="1"/>
    <col min="10837" max="10837" width="9.140625" style="38" customWidth="1"/>
    <col min="10838" max="10840" width="5.7109375" style="38" customWidth="1"/>
    <col min="10841" max="10841" width="7.7109375" style="38" customWidth="1"/>
    <col min="10842" max="11004" width="9.140625" style="38"/>
    <col min="11005" max="11005" width="3.7109375" style="38" customWidth="1"/>
    <col min="11006" max="11006" width="20.140625" style="38" customWidth="1"/>
    <col min="11007" max="11091" width="4.7109375" style="38" customWidth="1"/>
    <col min="11092" max="11092" width="7.7109375" style="38" customWidth="1"/>
    <col min="11093" max="11093" width="9.140625" style="38" customWidth="1"/>
    <col min="11094" max="11096" width="5.7109375" style="38" customWidth="1"/>
    <col min="11097" max="11097" width="7.7109375" style="38" customWidth="1"/>
    <col min="11098" max="11260" width="9.140625" style="38"/>
    <col min="11261" max="11261" width="3.7109375" style="38" customWidth="1"/>
    <col min="11262" max="11262" width="20.140625" style="38" customWidth="1"/>
    <col min="11263" max="11347" width="4.7109375" style="38" customWidth="1"/>
    <col min="11348" max="11348" width="7.7109375" style="38" customWidth="1"/>
    <col min="11349" max="11349" width="9.140625" style="38" customWidth="1"/>
    <col min="11350" max="11352" width="5.7109375" style="38" customWidth="1"/>
    <col min="11353" max="11353" width="7.7109375" style="38" customWidth="1"/>
    <col min="11354" max="11516" width="9.140625" style="38"/>
    <col min="11517" max="11517" width="3.7109375" style="38" customWidth="1"/>
    <col min="11518" max="11518" width="20.140625" style="38" customWidth="1"/>
    <col min="11519" max="11603" width="4.7109375" style="38" customWidth="1"/>
    <col min="11604" max="11604" width="7.7109375" style="38" customWidth="1"/>
    <col min="11605" max="11605" width="9.140625" style="38" customWidth="1"/>
    <col min="11606" max="11608" width="5.7109375" style="38" customWidth="1"/>
    <col min="11609" max="11609" width="7.7109375" style="38" customWidth="1"/>
    <col min="11610" max="11772" width="9.140625" style="38"/>
    <col min="11773" max="11773" width="3.7109375" style="38" customWidth="1"/>
    <col min="11774" max="11774" width="20.140625" style="38" customWidth="1"/>
    <col min="11775" max="11859" width="4.7109375" style="38" customWidth="1"/>
    <col min="11860" max="11860" width="7.7109375" style="38" customWidth="1"/>
    <col min="11861" max="11861" width="9.140625" style="38" customWidth="1"/>
    <col min="11862" max="11864" width="5.7109375" style="38" customWidth="1"/>
    <col min="11865" max="11865" width="7.7109375" style="38" customWidth="1"/>
    <col min="11866" max="12028" width="9.140625" style="38"/>
    <col min="12029" max="12029" width="3.7109375" style="38" customWidth="1"/>
    <col min="12030" max="12030" width="20.140625" style="38" customWidth="1"/>
    <col min="12031" max="12115" width="4.7109375" style="38" customWidth="1"/>
    <col min="12116" max="12116" width="7.7109375" style="38" customWidth="1"/>
    <col min="12117" max="12117" width="9.140625" style="38" customWidth="1"/>
    <col min="12118" max="12120" width="5.7109375" style="38" customWidth="1"/>
    <col min="12121" max="12121" width="7.7109375" style="38" customWidth="1"/>
    <col min="12122" max="12284" width="9.140625" style="38"/>
    <col min="12285" max="12285" width="3.7109375" style="38" customWidth="1"/>
    <col min="12286" max="12286" width="20.140625" style="38" customWidth="1"/>
    <col min="12287" max="12371" width="4.7109375" style="38" customWidth="1"/>
    <col min="12372" max="12372" width="7.7109375" style="38" customWidth="1"/>
    <col min="12373" max="12373" width="9.140625" style="38" customWidth="1"/>
    <col min="12374" max="12376" width="5.7109375" style="38" customWidth="1"/>
    <col min="12377" max="12377" width="7.7109375" style="38" customWidth="1"/>
    <col min="12378" max="12540" width="9.140625" style="38"/>
    <col min="12541" max="12541" width="3.7109375" style="38" customWidth="1"/>
    <col min="12542" max="12542" width="20.140625" style="38" customWidth="1"/>
    <col min="12543" max="12627" width="4.7109375" style="38" customWidth="1"/>
    <col min="12628" max="12628" width="7.7109375" style="38" customWidth="1"/>
    <col min="12629" max="12629" width="9.140625" style="38" customWidth="1"/>
    <col min="12630" max="12632" width="5.7109375" style="38" customWidth="1"/>
    <col min="12633" max="12633" width="7.7109375" style="38" customWidth="1"/>
    <col min="12634" max="12796" width="9.140625" style="38"/>
    <col min="12797" max="12797" width="3.7109375" style="38" customWidth="1"/>
    <col min="12798" max="12798" width="20.140625" style="38" customWidth="1"/>
    <col min="12799" max="12883" width="4.7109375" style="38" customWidth="1"/>
    <col min="12884" max="12884" width="7.7109375" style="38" customWidth="1"/>
    <col min="12885" max="12885" width="9.140625" style="38" customWidth="1"/>
    <col min="12886" max="12888" width="5.7109375" style="38" customWidth="1"/>
    <col min="12889" max="12889" width="7.7109375" style="38" customWidth="1"/>
    <col min="12890" max="13052" width="9.140625" style="38"/>
    <col min="13053" max="13053" width="3.7109375" style="38" customWidth="1"/>
    <col min="13054" max="13054" width="20.140625" style="38" customWidth="1"/>
    <col min="13055" max="13139" width="4.7109375" style="38" customWidth="1"/>
    <col min="13140" max="13140" width="7.7109375" style="38" customWidth="1"/>
    <col min="13141" max="13141" width="9.140625" style="38" customWidth="1"/>
    <col min="13142" max="13144" width="5.7109375" style="38" customWidth="1"/>
    <col min="13145" max="13145" width="7.7109375" style="38" customWidth="1"/>
    <col min="13146" max="13308" width="9.140625" style="38"/>
    <col min="13309" max="13309" width="3.7109375" style="38" customWidth="1"/>
    <col min="13310" max="13310" width="20.140625" style="38" customWidth="1"/>
    <col min="13311" max="13395" width="4.7109375" style="38" customWidth="1"/>
    <col min="13396" max="13396" width="7.7109375" style="38" customWidth="1"/>
    <col min="13397" max="13397" width="9.140625" style="38" customWidth="1"/>
    <col min="13398" max="13400" width="5.7109375" style="38" customWidth="1"/>
    <col min="13401" max="13401" width="7.7109375" style="38" customWidth="1"/>
    <col min="13402" max="13564" width="9.140625" style="38"/>
    <col min="13565" max="13565" width="3.7109375" style="38" customWidth="1"/>
    <col min="13566" max="13566" width="20.140625" style="38" customWidth="1"/>
    <col min="13567" max="13651" width="4.7109375" style="38" customWidth="1"/>
    <col min="13652" max="13652" width="7.7109375" style="38" customWidth="1"/>
    <col min="13653" max="13653" width="9.140625" style="38" customWidth="1"/>
    <col min="13654" max="13656" width="5.7109375" style="38" customWidth="1"/>
    <col min="13657" max="13657" width="7.7109375" style="38" customWidth="1"/>
    <col min="13658" max="13820" width="9.140625" style="38"/>
    <col min="13821" max="13821" width="3.7109375" style="38" customWidth="1"/>
    <col min="13822" max="13822" width="20.140625" style="38" customWidth="1"/>
    <col min="13823" max="13907" width="4.7109375" style="38" customWidth="1"/>
    <col min="13908" max="13908" width="7.7109375" style="38" customWidth="1"/>
    <col min="13909" max="13909" width="9.140625" style="38" customWidth="1"/>
    <col min="13910" max="13912" width="5.7109375" style="38" customWidth="1"/>
    <col min="13913" max="13913" width="7.7109375" style="38" customWidth="1"/>
    <col min="13914" max="14076" width="9.140625" style="38"/>
    <col min="14077" max="14077" width="3.7109375" style="38" customWidth="1"/>
    <col min="14078" max="14078" width="20.140625" style="38" customWidth="1"/>
    <col min="14079" max="14163" width="4.7109375" style="38" customWidth="1"/>
    <col min="14164" max="14164" width="7.7109375" style="38" customWidth="1"/>
    <col min="14165" max="14165" width="9.140625" style="38" customWidth="1"/>
    <col min="14166" max="14168" width="5.7109375" style="38" customWidth="1"/>
    <col min="14169" max="14169" width="7.7109375" style="38" customWidth="1"/>
    <col min="14170" max="14332" width="9.140625" style="38"/>
    <col min="14333" max="14333" width="3.7109375" style="38" customWidth="1"/>
    <col min="14334" max="14334" width="20.140625" style="38" customWidth="1"/>
    <col min="14335" max="14419" width="4.7109375" style="38" customWidth="1"/>
    <col min="14420" max="14420" width="7.7109375" style="38" customWidth="1"/>
    <col min="14421" max="14421" width="9.140625" style="38" customWidth="1"/>
    <col min="14422" max="14424" width="5.7109375" style="38" customWidth="1"/>
    <col min="14425" max="14425" width="7.7109375" style="38" customWidth="1"/>
    <col min="14426" max="14588" width="9.140625" style="38"/>
    <col min="14589" max="14589" width="3.7109375" style="38" customWidth="1"/>
    <col min="14590" max="14590" width="20.140625" style="38" customWidth="1"/>
    <col min="14591" max="14675" width="4.7109375" style="38" customWidth="1"/>
    <col min="14676" max="14676" width="7.7109375" style="38" customWidth="1"/>
    <col min="14677" max="14677" width="9.140625" style="38" customWidth="1"/>
    <col min="14678" max="14680" width="5.7109375" style="38" customWidth="1"/>
    <col min="14681" max="14681" width="7.7109375" style="38" customWidth="1"/>
    <col min="14682" max="14844" width="9.140625" style="38"/>
    <col min="14845" max="14845" width="3.7109375" style="38" customWidth="1"/>
    <col min="14846" max="14846" width="20.140625" style="38" customWidth="1"/>
    <col min="14847" max="14931" width="4.7109375" style="38" customWidth="1"/>
    <col min="14932" max="14932" width="7.7109375" style="38" customWidth="1"/>
    <col min="14933" max="14933" width="9.140625" style="38" customWidth="1"/>
    <col min="14934" max="14936" width="5.7109375" style="38" customWidth="1"/>
    <col min="14937" max="14937" width="7.7109375" style="38" customWidth="1"/>
    <col min="14938" max="15100" width="9.140625" style="38"/>
    <col min="15101" max="15101" width="3.7109375" style="38" customWidth="1"/>
    <col min="15102" max="15102" width="20.140625" style="38" customWidth="1"/>
    <col min="15103" max="15187" width="4.7109375" style="38" customWidth="1"/>
    <col min="15188" max="15188" width="7.7109375" style="38" customWidth="1"/>
    <col min="15189" max="15189" width="9.140625" style="38" customWidth="1"/>
    <col min="15190" max="15192" width="5.7109375" style="38" customWidth="1"/>
    <col min="15193" max="15193" width="7.7109375" style="38" customWidth="1"/>
    <col min="15194" max="15356" width="9.140625" style="38"/>
    <col min="15357" max="15357" width="3.7109375" style="38" customWidth="1"/>
    <col min="15358" max="15358" width="20.140625" style="38" customWidth="1"/>
    <col min="15359" max="15443" width="4.7109375" style="38" customWidth="1"/>
    <col min="15444" max="15444" width="7.7109375" style="38" customWidth="1"/>
    <col min="15445" max="15445" width="9.140625" style="38" customWidth="1"/>
    <col min="15446" max="15448" width="5.7109375" style="38" customWidth="1"/>
    <col min="15449" max="15449" width="7.7109375" style="38" customWidth="1"/>
    <col min="15450" max="15612" width="9.140625" style="38"/>
    <col min="15613" max="15613" width="3.7109375" style="38" customWidth="1"/>
    <col min="15614" max="15614" width="20.140625" style="38" customWidth="1"/>
    <col min="15615" max="15699" width="4.7109375" style="38" customWidth="1"/>
    <col min="15700" max="15700" width="7.7109375" style="38" customWidth="1"/>
    <col min="15701" max="15701" width="9.140625" style="38" customWidth="1"/>
    <col min="15702" max="15704" width="5.7109375" style="38" customWidth="1"/>
    <col min="15705" max="15705" width="7.7109375" style="38" customWidth="1"/>
    <col min="15706" max="15868" width="9.140625" style="38"/>
    <col min="15869" max="15869" width="3.7109375" style="38" customWidth="1"/>
    <col min="15870" max="15870" width="20.140625" style="38" customWidth="1"/>
    <col min="15871" max="15955" width="4.7109375" style="38" customWidth="1"/>
    <col min="15956" max="15956" width="7.7109375" style="38" customWidth="1"/>
    <col min="15957" max="15957" width="9.140625" style="38" customWidth="1"/>
    <col min="15958" max="15960" width="5.7109375" style="38" customWidth="1"/>
    <col min="15961" max="15961" width="7.7109375" style="38" customWidth="1"/>
    <col min="15962" max="16124" width="9.140625" style="38"/>
    <col min="16125" max="16125" width="3.7109375" style="38" customWidth="1"/>
    <col min="16126" max="16126" width="20.140625" style="38" customWidth="1"/>
    <col min="16127" max="16211" width="4.7109375" style="38" customWidth="1"/>
    <col min="16212" max="16212" width="7.7109375" style="38" customWidth="1"/>
    <col min="16213" max="16213" width="9.140625" style="38" customWidth="1"/>
    <col min="16214" max="16216" width="5.7109375" style="38" customWidth="1"/>
    <col min="16217" max="16217" width="7.7109375" style="38" customWidth="1"/>
    <col min="16218" max="16384" width="9.140625" style="38"/>
  </cols>
  <sheetData>
    <row r="1" spans="1:90" ht="90" customHeight="1" thickBot="1">
      <c r="A1" s="243" t="s">
        <v>89</v>
      </c>
      <c r="B1" s="245" t="s">
        <v>90</v>
      </c>
      <c r="C1" s="247" t="s">
        <v>184</v>
      </c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  <c r="W1" s="248"/>
      <c r="X1" s="248"/>
      <c r="Y1" s="248"/>
      <c r="Z1" s="248"/>
      <c r="AA1" s="248"/>
      <c r="AB1" s="248"/>
      <c r="AC1" s="248"/>
      <c r="AD1" s="248"/>
      <c r="AE1" s="248"/>
      <c r="AF1" s="248"/>
      <c r="AG1" s="248"/>
      <c r="AH1" s="248"/>
      <c r="AI1" s="248"/>
      <c r="AJ1" s="248"/>
      <c r="AK1" s="248"/>
      <c r="AL1" s="248"/>
      <c r="AM1" s="248"/>
      <c r="AN1" s="248"/>
      <c r="AO1" s="248"/>
      <c r="AP1" s="248"/>
      <c r="AQ1" s="248"/>
      <c r="AR1" s="248"/>
      <c r="AS1" s="248"/>
      <c r="AT1" s="248"/>
      <c r="AU1" s="248"/>
      <c r="AV1" s="248"/>
      <c r="AW1" s="248"/>
      <c r="AX1" s="248"/>
      <c r="AY1" s="248"/>
      <c r="AZ1" s="248"/>
      <c r="BA1" s="248"/>
      <c r="BB1" s="248"/>
      <c r="BC1" s="248"/>
      <c r="BD1" s="248"/>
      <c r="BE1" s="248"/>
      <c r="BF1" s="248"/>
      <c r="BG1" s="248"/>
      <c r="BH1" s="248"/>
      <c r="BI1" s="248"/>
      <c r="BJ1" s="248"/>
      <c r="BK1" s="248"/>
      <c r="BL1" s="248"/>
      <c r="BM1" s="248"/>
      <c r="BN1" s="248"/>
      <c r="BO1" s="248"/>
      <c r="BP1" s="248"/>
      <c r="BQ1" s="248"/>
      <c r="BR1" s="248"/>
      <c r="BS1" s="248"/>
      <c r="BT1" s="248"/>
      <c r="BU1" s="248"/>
      <c r="BV1" s="248"/>
      <c r="BW1" s="248"/>
      <c r="BX1" s="248"/>
      <c r="BY1" s="248"/>
      <c r="BZ1" s="248"/>
      <c r="CA1" s="248"/>
      <c r="CB1" s="248"/>
      <c r="CC1" s="248"/>
      <c r="CD1" s="248"/>
      <c r="CE1" s="249" t="s">
        <v>91</v>
      </c>
      <c r="CF1" s="241" t="s">
        <v>92</v>
      </c>
      <c r="CG1" s="241" t="s">
        <v>93</v>
      </c>
      <c r="CH1" s="241" t="s">
        <v>94</v>
      </c>
      <c r="CI1" s="241" t="s">
        <v>95</v>
      </c>
      <c r="CJ1" s="241" t="s">
        <v>96</v>
      </c>
      <c r="CK1" s="241" t="s">
        <v>97</v>
      </c>
    </row>
    <row r="2" spans="1:90" ht="15" customHeight="1" thickBot="1">
      <c r="A2" s="244"/>
      <c r="B2" s="246"/>
      <c r="C2" s="39">
        <v>1</v>
      </c>
      <c r="D2" s="40">
        <v>2</v>
      </c>
      <c r="E2" s="40">
        <v>3</v>
      </c>
      <c r="F2" s="40">
        <v>4</v>
      </c>
      <c r="G2" s="40">
        <v>5</v>
      </c>
      <c r="H2" s="40">
        <v>6</v>
      </c>
      <c r="I2" s="41">
        <v>7</v>
      </c>
      <c r="J2" s="42">
        <v>8</v>
      </c>
      <c r="K2" s="40">
        <v>9</v>
      </c>
      <c r="L2" s="40">
        <v>10</v>
      </c>
      <c r="M2" s="40">
        <v>11</v>
      </c>
      <c r="N2" s="40">
        <v>12</v>
      </c>
      <c r="O2" s="40">
        <v>13</v>
      </c>
      <c r="P2" s="41">
        <v>14</v>
      </c>
      <c r="Q2" s="42">
        <v>15</v>
      </c>
      <c r="R2" s="40">
        <v>16</v>
      </c>
      <c r="S2" s="40">
        <v>17</v>
      </c>
      <c r="T2" s="40">
        <v>18</v>
      </c>
      <c r="U2" s="40">
        <v>19</v>
      </c>
      <c r="V2" s="40">
        <v>20</v>
      </c>
      <c r="W2" s="41">
        <v>21</v>
      </c>
      <c r="X2" s="42">
        <v>22</v>
      </c>
      <c r="Y2" s="40">
        <v>23</v>
      </c>
      <c r="Z2" s="40">
        <v>24</v>
      </c>
      <c r="AA2" s="40">
        <v>25</v>
      </c>
      <c r="AB2" s="40">
        <v>26</v>
      </c>
      <c r="AC2" s="40">
        <v>27</v>
      </c>
      <c r="AD2" s="41">
        <v>28</v>
      </c>
      <c r="AE2" s="42">
        <v>29</v>
      </c>
      <c r="AF2" s="42">
        <v>30</v>
      </c>
      <c r="AG2" s="42">
        <v>31</v>
      </c>
      <c r="AH2" s="42">
        <v>32</v>
      </c>
      <c r="AI2" s="42">
        <v>33</v>
      </c>
      <c r="AJ2" s="42">
        <v>34</v>
      </c>
      <c r="AK2" s="41">
        <v>35</v>
      </c>
      <c r="AL2" s="40">
        <v>36</v>
      </c>
      <c r="AM2" s="40">
        <v>37</v>
      </c>
      <c r="AN2" s="40">
        <v>38</v>
      </c>
      <c r="AO2" s="40">
        <v>39</v>
      </c>
      <c r="AP2" s="40">
        <v>40</v>
      </c>
      <c r="AQ2" s="40">
        <v>41</v>
      </c>
      <c r="AR2" s="41">
        <v>42</v>
      </c>
      <c r="AS2" s="42">
        <v>43</v>
      </c>
      <c r="AT2" s="42">
        <v>44</v>
      </c>
      <c r="AU2" s="42">
        <v>45</v>
      </c>
      <c r="AV2" s="42">
        <v>46</v>
      </c>
      <c r="AW2" s="42">
        <v>47</v>
      </c>
      <c r="AX2" s="42">
        <v>48</v>
      </c>
      <c r="AY2" s="41">
        <v>49</v>
      </c>
      <c r="AZ2" s="42">
        <v>50</v>
      </c>
      <c r="BA2" s="42">
        <v>51</v>
      </c>
      <c r="BB2" s="42">
        <v>52</v>
      </c>
      <c r="BC2" s="42">
        <v>53</v>
      </c>
      <c r="BD2" s="42">
        <v>54</v>
      </c>
      <c r="BE2" s="42">
        <v>55</v>
      </c>
      <c r="BF2" s="41">
        <v>56</v>
      </c>
      <c r="BG2" s="42">
        <v>57</v>
      </c>
      <c r="BH2" s="42">
        <v>58</v>
      </c>
      <c r="BI2" s="42">
        <v>59</v>
      </c>
      <c r="BJ2" s="42">
        <v>60</v>
      </c>
      <c r="BK2" s="42">
        <v>61</v>
      </c>
      <c r="BL2" s="40">
        <v>62</v>
      </c>
      <c r="BM2" s="218">
        <v>63</v>
      </c>
      <c r="BN2" s="42">
        <v>64</v>
      </c>
      <c r="BO2" s="42">
        <v>65</v>
      </c>
      <c r="BP2" s="42">
        <v>66</v>
      </c>
      <c r="BQ2" s="42">
        <v>67</v>
      </c>
      <c r="BR2" s="42">
        <v>68</v>
      </c>
      <c r="BS2" s="40">
        <v>69</v>
      </c>
      <c r="BT2" s="218">
        <v>70</v>
      </c>
      <c r="BU2" s="42">
        <v>71</v>
      </c>
      <c r="BV2" s="42">
        <v>72</v>
      </c>
      <c r="BW2" s="42">
        <v>73</v>
      </c>
      <c r="BX2" s="42">
        <v>74</v>
      </c>
      <c r="BY2" s="42">
        <v>75</v>
      </c>
      <c r="BZ2" s="42">
        <v>76</v>
      </c>
      <c r="CA2" s="41">
        <v>77</v>
      </c>
      <c r="CB2" s="42"/>
      <c r="CC2" s="40"/>
      <c r="CD2" s="40"/>
      <c r="CE2" s="250"/>
      <c r="CF2" s="242"/>
      <c r="CG2" s="242"/>
      <c r="CH2" s="242"/>
      <c r="CI2" s="242"/>
      <c r="CJ2" s="242"/>
      <c r="CK2" s="242"/>
    </row>
    <row r="3" spans="1:90" s="58" customFormat="1" ht="29.25" customHeight="1" thickBot="1">
      <c r="A3" s="43" t="s">
        <v>98</v>
      </c>
      <c r="B3" s="44" t="s">
        <v>99</v>
      </c>
      <c r="C3" s="45">
        <v>479</v>
      </c>
      <c r="D3" s="46">
        <v>416</v>
      </c>
      <c r="E3" s="46">
        <v>422</v>
      </c>
      <c r="F3" s="46">
        <v>475</v>
      </c>
      <c r="G3" s="46">
        <v>389</v>
      </c>
      <c r="H3" s="46">
        <v>348</v>
      </c>
      <c r="I3" s="47">
        <v>561</v>
      </c>
      <c r="J3" s="48">
        <v>375</v>
      </c>
      <c r="K3" s="46">
        <v>432</v>
      </c>
      <c r="L3" s="46">
        <v>454</v>
      </c>
      <c r="M3" s="46">
        <v>452</v>
      </c>
      <c r="N3" s="46">
        <v>373</v>
      </c>
      <c r="O3" s="46">
        <v>427</v>
      </c>
      <c r="P3" s="47">
        <v>451</v>
      </c>
      <c r="Q3" s="48">
        <v>430</v>
      </c>
      <c r="R3" s="46">
        <v>463</v>
      </c>
      <c r="S3" s="46">
        <v>447</v>
      </c>
      <c r="T3" s="46">
        <v>447</v>
      </c>
      <c r="U3" s="46">
        <v>393</v>
      </c>
      <c r="V3" s="46">
        <v>394</v>
      </c>
      <c r="W3" s="49">
        <v>401</v>
      </c>
      <c r="X3" s="48">
        <v>409</v>
      </c>
      <c r="Y3" s="46">
        <v>398</v>
      </c>
      <c r="Z3" s="46">
        <v>380</v>
      </c>
      <c r="AA3" s="46">
        <v>430</v>
      </c>
      <c r="AB3" s="46">
        <v>448</v>
      </c>
      <c r="AC3" s="46">
        <v>433</v>
      </c>
      <c r="AD3" s="47">
        <v>444</v>
      </c>
      <c r="AE3" s="50">
        <v>463</v>
      </c>
      <c r="AF3" s="50">
        <v>476</v>
      </c>
      <c r="AG3" s="50">
        <v>460</v>
      </c>
      <c r="AH3" s="50">
        <v>484</v>
      </c>
      <c r="AI3" s="50">
        <v>436</v>
      </c>
      <c r="AJ3" s="50">
        <v>420</v>
      </c>
      <c r="AK3" s="51">
        <v>385</v>
      </c>
      <c r="AL3" s="46">
        <v>433</v>
      </c>
      <c r="AM3" s="46">
        <v>429</v>
      </c>
      <c r="AN3" s="46">
        <v>442</v>
      </c>
      <c r="AO3" s="46">
        <v>423</v>
      </c>
      <c r="AP3" s="46">
        <v>415</v>
      </c>
      <c r="AQ3" s="46">
        <v>424</v>
      </c>
      <c r="AR3" s="47">
        <v>424</v>
      </c>
      <c r="AS3" s="48">
        <v>442</v>
      </c>
      <c r="AT3" s="48">
        <v>438</v>
      </c>
      <c r="AU3" s="48">
        <v>469</v>
      </c>
      <c r="AV3" s="48">
        <v>434</v>
      </c>
      <c r="AW3" s="48">
        <v>429</v>
      </c>
      <c r="AX3" s="48">
        <v>381</v>
      </c>
      <c r="AY3" s="47">
        <v>366</v>
      </c>
      <c r="AZ3" s="48">
        <v>484</v>
      </c>
      <c r="BA3" s="48">
        <v>430</v>
      </c>
      <c r="BB3" s="48">
        <v>436</v>
      </c>
      <c r="BC3" s="48">
        <v>404</v>
      </c>
      <c r="BD3" s="48">
        <v>449</v>
      </c>
      <c r="BE3" s="48">
        <v>398</v>
      </c>
      <c r="BF3" s="47">
        <v>431</v>
      </c>
      <c r="BG3" s="48">
        <v>381</v>
      </c>
      <c r="BH3" s="48">
        <v>399</v>
      </c>
      <c r="BI3" s="48">
        <v>369</v>
      </c>
      <c r="BJ3" s="48">
        <v>424</v>
      </c>
      <c r="BK3" s="48">
        <v>455</v>
      </c>
      <c r="BL3" s="46">
        <v>427</v>
      </c>
      <c r="BM3" s="219">
        <v>426</v>
      </c>
      <c r="BN3" s="48">
        <v>423</v>
      </c>
      <c r="BO3" s="48">
        <v>443</v>
      </c>
      <c r="BP3" s="48">
        <v>443</v>
      </c>
      <c r="BQ3" s="48">
        <v>376</v>
      </c>
      <c r="BR3" s="48">
        <v>333</v>
      </c>
      <c r="BS3" s="46">
        <v>391</v>
      </c>
      <c r="BT3" s="219">
        <v>363</v>
      </c>
      <c r="BU3" s="48">
        <v>422</v>
      </c>
      <c r="BV3" s="48">
        <v>385</v>
      </c>
      <c r="BW3" s="48">
        <v>430</v>
      </c>
      <c r="BX3" s="48">
        <v>408</v>
      </c>
      <c r="BY3" s="48">
        <v>449</v>
      </c>
      <c r="BZ3" s="48">
        <v>424</v>
      </c>
      <c r="CA3" s="47">
        <v>423</v>
      </c>
      <c r="CB3" s="48"/>
      <c r="CC3" s="46"/>
      <c r="CD3" s="46"/>
      <c r="CE3" s="52">
        <f t="shared" ref="CE3:CE10" si="0">COUNTA(C3:CD3)</f>
        <v>77</v>
      </c>
      <c r="CF3" s="53">
        <f t="shared" ref="CF3:CF9" si="1">SUM(C3:CD3)</f>
        <v>32670</v>
      </c>
      <c r="CG3" s="54">
        <f t="shared" ref="CG3:CG8" si="2">CF3/CE3</f>
        <v>424.28571428571428</v>
      </c>
      <c r="CH3" s="55">
        <v>63</v>
      </c>
      <c r="CI3" s="55">
        <v>0</v>
      </c>
      <c r="CJ3" s="55">
        <f t="shared" ref="CJ3:CJ10" si="3">CE3-CI3-CH3</f>
        <v>14</v>
      </c>
      <c r="CK3" s="56">
        <f t="shared" ref="CK3:CK10" si="4">2*CH3+1*CI3</f>
        <v>126</v>
      </c>
      <c r="CL3" s="57"/>
    </row>
    <row r="4" spans="1:90" s="58" customFormat="1" ht="30" customHeight="1" thickBot="1">
      <c r="A4" s="43" t="s">
        <v>100</v>
      </c>
      <c r="B4" s="44" t="s">
        <v>174</v>
      </c>
      <c r="C4" s="45">
        <v>412</v>
      </c>
      <c r="D4" s="46">
        <v>379</v>
      </c>
      <c r="E4" s="46">
        <v>377</v>
      </c>
      <c r="F4" s="46">
        <v>411</v>
      </c>
      <c r="G4" s="46">
        <v>417</v>
      </c>
      <c r="H4" s="46">
        <v>405</v>
      </c>
      <c r="I4" s="47">
        <v>396</v>
      </c>
      <c r="J4" s="48">
        <v>403</v>
      </c>
      <c r="K4" s="46">
        <v>394</v>
      </c>
      <c r="L4" s="46">
        <v>427</v>
      </c>
      <c r="M4" s="46">
        <v>336</v>
      </c>
      <c r="N4" s="46">
        <v>427</v>
      </c>
      <c r="O4" s="46">
        <v>473</v>
      </c>
      <c r="P4" s="47">
        <v>456</v>
      </c>
      <c r="Q4" s="48">
        <v>334</v>
      </c>
      <c r="R4" s="46">
        <v>431</v>
      </c>
      <c r="S4" s="46">
        <v>400</v>
      </c>
      <c r="T4" s="46">
        <v>436</v>
      </c>
      <c r="U4" s="46">
        <v>386</v>
      </c>
      <c r="V4" s="46">
        <v>397</v>
      </c>
      <c r="W4" s="47">
        <v>411</v>
      </c>
      <c r="X4" s="48">
        <v>459</v>
      </c>
      <c r="Y4" s="46">
        <v>402</v>
      </c>
      <c r="Z4" s="46">
        <v>394</v>
      </c>
      <c r="AA4" s="46">
        <v>389</v>
      </c>
      <c r="AB4" s="46">
        <v>456</v>
      </c>
      <c r="AC4" s="46">
        <v>401</v>
      </c>
      <c r="AD4" s="47">
        <v>416</v>
      </c>
      <c r="AE4" s="50">
        <v>418</v>
      </c>
      <c r="AF4" s="50">
        <v>410</v>
      </c>
      <c r="AG4" s="50">
        <v>470</v>
      </c>
      <c r="AH4" s="50">
        <v>379</v>
      </c>
      <c r="AI4" s="50">
        <v>378</v>
      </c>
      <c r="AJ4" s="50">
        <v>418</v>
      </c>
      <c r="AK4" s="51">
        <v>415</v>
      </c>
      <c r="AL4" s="225">
        <v>364</v>
      </c>
      <c r="AM4" s="59">
        <v>371</v>
      </c>
      <c r="AN4" s="59">
        <v>341</v>
      </c>
      <c r="AO4" s="59">
        <v>414</v>
      </c>
      <c r="AP4" s="59">
        <v>401</v>
      </c>
      <c r="AQ4" s="205">
        <v>406</v>
      </c>
      <c r="AR4" s="51">
        <v>406</v>
      </c>
      <c r="AS4" s="50">
        <v>465</v>
      </c>
      <c r="AT4" s="50">
        <v>345</v>
      </c>
      <c r="AU4" s="50">
        <v>390</v>
      </c>
      <c r="AV4" s="50">
        <v>362</v>
      </c>
      <c r="AW4" s="50">
        <v>352</v>
      </c>
      <c r="AX4" s="50">
        <v>341</v>
      </c>
      <c r="AY4" s="51">
        <v>479</v>
      </c>
      <c r="AZ4" s="50">
        <v>397</v>
      </c>
      <c r="BA4" s="50">
        <v>443</v>
      </c>
      <c r="BB4" s="50">
        <v>358</v>
      </c>
      <c r="BC4" s="50">
        <v>440</v>
      </c>
      <c r="BD4" s="50">
        <v>369</v>
      </c>
      <c r="BE4" s="50">
        <v>372</v>
      </c>
      <c r="BF4" s="51">
        <v>374</v>
      </c>
      <c r="BG4" s="50">
        <v>443</v>
      </c>
      <c r="BH4" s="50">
        <v>430</v>
      </c>
      <c r="BI4" s="50">
        <v>414</v>
      </c>
      <c r="BJ4" s="50">
        <v>433</v>
      </c>
      <c r="BK4" s="50">
        <v>474</v>
      </c>
      <c r="BL4" s="59">
        <v>505</v>
      </c>
      <c r="BM4" s="220">
        <v>375</v>
      </c>
      <c r="BN4" s="50">
        <v>416</v>
      </c>
      <c r="BO4" s="50">
        <v>365</v>
      </c>
      <c r="BP4" s="50">
        <v>350</v>
      </c>
      <c r="BQ4" s="50">
        <v>374</v>
      </c>
      <c r="BR4" s="50">
        <v>350</v>
      </c>
      <c r="BS4" s="59">
        <v>387</v>
      </c>
      <c r="BT4" s="220">
        <v>397</v>
      </c>
      <c r="BU4" s="50">
        <v>408</v>
      </c>
      <c r="BV4" s="50">
        <v>400</v>
      </c>
      <c r="BW4" s="50">
        <v>471</v>
      </c>
      <c r="BX4" s="50">
        <v>459</v>
      </c>
      <c r="BY4" s="50">
        <v>337</v>
      </c>
      <c r="BZ4" s="50">
        <v>403</v>
      </c>
      <c r="CA4" s="51">
        <v>389</v>
      </c>
      <c r="CB4" s="50"/>
      <c r="CC4" s="59"/>
      <c r="CD4" s="59"/>
      <c r="CE4" s="60">
        <f t="shared" si="0"/>
        <v>77</v>
      </c>
      <c r="CF4" s="53">
        <f t="shared" si="1"/>
        <v>31083</v>
      </c>
      <c r="CG4" s="54">
        <f t="shared" si="2"/>
        <v>403.6753246753247</v>
      </c>
      <c r="CH4" s="55">
        <v>54</v>
      </c>
      <c r="CI4" s="55">
        <v>0</v>
      </c>
      <c r="CJ4" s="55">
        <f t="shared" si="3"/>
        <v>23</v>
      </c>
      <c r="CK4" s="56">
        <f t="shared" si="4"/>
        <v>108</v>
      </c>
    </row>
    <row r="5" spans="1:90" s="58" customFormat="1" ht="30" customHeight="1" thickBot="1">
      <c r="A5" s="61" t="s">
        <v>101</v>
      </c>
      <c r="B5" s="44" t="s">
        <v>108</v>
      </c>
      <c r="C5" s="45">
        <v>433</v>
      </c>
      <c r="D5" s="46">
        <v>517</v>
      </c>
      <c r="E5" s="46">
        <v>357</v>
      </c>
      <c r="F5" s="46">
        <v>449</v>
      </c>
      <c r="G5" s="46">
        <v>426</v>
      </c>
      <c r="H5" s="46">
        <v>363</v>
      </c>
      <c r="I5" s="47">
        <v>416</v>
      </c>
      <c r="J5" s="48">
        <v>422</v>
      </c>
      <c r="K5" s="46">
        <v>349</v>
      </c>
      <c r="L5" s="46">
        <v>415</v>
      </c>
      <c r="M5" s="46">
        <v>421</v>
      </c>
      <c r="N5" s="46">
        <v>473</v>
      </c>
      <c r="O5" s="46">
        <v>408</v>
      </c>
      <c r="P5" s="47">
        <v>345</v>
      </c>
      <c r="Q5" s="48">
        <v>382</v>
      </c>
      <c r="R5" s="46">
        <v>388</v>
      </c>
      <c r="S5" s="46">
        <v>388</v>
      </c>
      <c r="T5" s="46">
        <v>437</v>
      </c>
      <c r="U5" s="46">
        <v>403</v>
      </c>
      <c r="V5" s="46">
        <v>403</v>
      </c>
      <c r="W5" s="47">
        <v>432</v>
      </c>
      <c r="X5" s="48">
        <v>397</v>
      </c>
      <c r="Y5" s="46">
        <v>387</v>
      </c>
      <c r="Z5" s="46">
        <v>373</v>
      </c>
      <c r="AA5" s="46">
        <v>376</v>
      </c>
      <c r="AB5" s="46">
        <v>349</v>
      </c>
      <c r="AC5" s="46">
        <v>402</v>
      </c>
      <c r="AD5" s="47">
        <v>351</v>
      </c>
      <c r="AE5" s="48">
        <v>443</v>
      </c>
      <c r="AF5" s="48">
        <v>444</v>
      </c>
      <c r="AG5" s="48">
        <v>368</v>
      </c>
      <c r="AH5" s="48">
        <v>413</v>
      </c>
      <c r="AI5" s="48">
        <v>429</v>
      </c>
      <c r="AJ5" s="48">
        <v>463</v>
      </c>
      <c r="AK5" s="47">
        <v>410</v>
      </c>
      <c r="AL5" s="224">
        <v>460</v>
      </c>
      <c r="AM5" s="59">
        <v>397</v>
      </c>
      <c r="AN5" s="59">
        <v>347</v>
      </c>
      <c r="AO5" s="59">
        <v>428</v>
      </c>
      <c r="AP5" s="59">
        <v>472</v>
      </c>
      <c r="AQ5" s="59">
        <v>377</v>
      </c>
      <c r="AR5" s="206">
        <v>405</v>
      </c>
      <c r="AS5" s="50">
        <v>379</v>
      </c>
      <c r="AT5" s="50">
        <v>358</v>
      </c>
      <c r="AU5" s="50">
        <v>398</v>
      </c>
      <c r="AV5" s="50">
        <v>396</v>
      </c>
      <c r="AW5" s="50">
        <v>350</v>
      </c>
      <c r="AX5" s="50">
        <v>395</v>
      </c>
      <c r="AY5" s="51">
        <v>363</v>
      </c>
      <c r="AZ5" s="50">
        <v>450</v>
      </c>
      <c r="BA5" s="50">
        <v>348</v>
      </c>
      <c r="BB5" s="50">
        <v>336</v>
      </c>
      <c r="BC5" s="50">
        <v>371</v>
      </c>
      <c r="BD5" s="50">
        <v>389</v>
      </c>
      <c r="BE5" s="50">
        <v>413</v>
      </c>
      <c r="BF5" s="51">
        <v>360</v>
      </c>
      <c r="BG5" s="50">
        <v>418</v>
      </c>
      <c r="BH5" s="50">
        <v>455</v>
      </c>
      <c r="BI5" s="50">
        <v>443</v>
      </c>
      <c r="BJ5" s="50">
        <v>344</v>
      </c>
      <c r="BK5" s="50">
        <v>412</v>
      </c>
      <c r="BL5" s="59">
        <v>490</v>
      </c>
      <c r="BM5" s="220">
        <v>365</v>
      </c>
      <c r="BN5" s="50">
        <v>426</v>
      </c>
      <c r="BO5" s="50">
        <v>399</v>
      </c>
      <c r="BP5" s="50">
        <v>378</v>
      </c>
      <c r="BQ5" s="50">
        <v>411</v>
      </c>
      <c r="BR5" s="50">
        <v>382</v>
      </c>
      <c r="BS5" s="59">
        <v>373</v>
      </c>
      <c r="BT5" s="220">
        <v>338</v>
      </c>
      <c r="BU5" s="50">
        <v>412</v>
      </c>
      <c r="BV5" s="50">
        <v>360</v>
      </c>
      <c r="BW5" s="50">
        <v>306</v>
      </c>
      <c r="BX5" s="50">
        <v>418</v>
      </c>
      <c r="BY5" s="50">
        <v>428</v>
      </c>
      <c r="BZ5" s="50">
        <v>463</v>
      </c>
      <c r="CA5" s="51">
        <v>477</v>
      </c>
      <c r="CB5" s="50"/>
      <c r="CC5" s="59"/>
      <c r="CD5" s="59"/>
      <c r="CE5" s="62">
        <f t="shared" si="0"/>
        <v>77</v>
      </c>
      <c r="CF5" s="53">
        <f t="shared" si="1"/>
        <v>30922</v>
      </c>
      <c r="CG5" s="54">
        <f t="shared" si="2"/>
        <v>401.58441558441558</v>
      </c>
      <c r="CH5" s="55">
        <v>53</v>
      </c>
      <c r="CI5" s="55">
        <v>1</v>
      </c>
      <c r="CJ5" s="55">
        <f t="shared" si="3"/>
        <v>23</v>
      </c>
      <c r="CK5" s="56">
        <f t="shared" si="4"/>
        <v>107</v>
      </c>
    </row>
    <row r="6" spans="1:90" s="58" customFormat="1" ht="30" customHeight="1" thickBot="1">
      <c r="A6" s="61" t="s">
        <v>102</v>
      </c>
      <c r="B6" s="190" t="s">
        <v>106</v>
      </c>
      <c r="C6" s="63">
        <v>379</v>
      </c>
      <c r="D6" s="64">
        <v>424</v>
      </c>
      <c r="E6" s="64">
        <v>434</v>
      </c>
      <c r="F6" s="64">
        <v>368</v>
      </c>
      <c r="G6" s="64">
        <v>307</v>
      </c>
      <c r="H6" s="64">
        <v>338</v>
      </c>
      <c r="I6" s="65">
        <v>358</v>
      </c>
      <c r="J6" s="66">
        <v>309</v>
      </c>
      <c r="K6" s="64">
        <v>430</v>
      </c>
      <c r="L6" s="64">
        <v>377</v>
      </c>
      <c r="M6" s="64">
        <v>370</v>
      </c>
      <c r="N6" s="64">
        <v>376</v>
      </c>
      <c r="O6" s="64">
        <v>303</v>
      </c>
      <c r="P6" s="65">
        <v>377</v>
      </c>
      <c r="Q6" s="66">
        <v>381</v>
      </c>
      <c r="R6" s="64">
        <v>325</v>
      </c>
      <c r="S6" s="64">
        <v>456</v>
      </c>
      <c r="T6" s="64">
        <v>382</v>
      </c>
      <c r="U6" s="64">
        <v>408</v>
      </c>
      <c r="V6" s="64">
        <v>448</v>
      </c>
      <c r="W6" s="65">
        <v>400</v>
      </c>
      <c r="X6" s="66">
        <v>406</v>
      </c>
      <c r="Y6" s="64">
        <v>373</v>
      </c>
      <c r="Z6" s="64">
        <v>434</v>
      </c>
      <c r="AA6" s="64">
        <v>312</v>
      </c>
      <c r="AB6" s="64">
        <v>338</v>
      </c>
      <c r="AC6" s="64">
        <v>378</v>
      </c>
      <c r="AD6" s="65">
        <v>394</v>
      </c>
      <c r="AE6" s="66">
        <v>404</v>
      </c>
      <c r="AF6" s="66">
        <v>355</v>
      </c>
      <c r="AG6" s="66">
        <v>377</v>
      </c>
      <c r="AH6" s="66">
        <v>407</v>
      </c>
      <c r="AI6" s="66">
        <v>343</v>
      </c>
      <c r="AJ6" s="66">
        <v>382</v>
      </c>
      <c r="AK6" s="65">
        <v>367</v>
      </c>
      <c r="AL6" s="59">
        <v>388</v>
      </c>
      <c r="AM6" s="59">
        <v>387</v>
      </c>
      <c r="AN6" s="59">
        <v>357</v>
      </c>
      <c r="AO6" s="59">
        <v>414</v>
      </c>
      <c r="AP6" s="59">
        <v>343</v>
      </c>
      <c r="AQ6" s="59">
        <v>412</v>
      </c>
      <c r="AR6" s="51">
        <v>417</v>
      </c>
      <c r="AS6" s="50">
        <v>327</v>
      </c>
      <c r="AT6" s="50">
        <v>354</v>
      </c>
      <c r="AU6" s="50">
        <v>325</v>
      </c>
      <c r="AV6" s="50">
        <v>411</v>
      </c>
      <c r="AW6" s="50">
        <v>377</v>
      </c>
      <c r="AX6" s="50">
        <v>390</v>
      </c>
      <c r="AY6" s="51">
        <v>403</v>
      </c>
      <c r="AZ6" s="50">
        <v>422</v>
      </c>
      <c r="BA6" s="50">
        <v>380</v>
      </c>
      <c r="BB6" s="50">
        <v>400</v>
      </c>
      <c r="BC6" s="50">
        <v>388</v>
      </c>
      <c r="BD6" s="50">
        <v>356</v>
      </c>
      <c r="BE6" s="50">
        <v>378</v>
      </c>
      <c r="BF6" s="51">
        <v>357</v>
      </c>
      <c r="BG6" s="50">
        <v>415</v>
      </c>
      <c r="BH6" s="50">
        <v>388</v>
      </c>
      <c r="BI6" s="50">
        <v>354</v>
      </c>
      <c r="BJ6" s="50">
        <v>385</v>
      </c>
      <c r="BK6" s="50">
        <v>329</v>
      </c>
      <c r="BL6" s="59">
        <v>377</v>
      </c>
      <c r="BM6" s="220">
        <v>438</v>
      </c>
      <c r="BN6" s="50">
        <v>363</v>
      </c>
      <c r="BO6" s="50">
        <v>388</v>
      </c>
      <c r="BP6" s="50">
        <v>382</v>
      </c>
      <c r="BQ6" s="50">
        <v>445</v>
      </c>
      <c r="BR6" s="50">
        <v>355</v>
      </c>
      <c r="BS6" s="59">
        <v>351</v>
      </c>
      <c r="BT6" s="220">
        <v>399</v>
      </c>
      <c r="BU6" s="50">
        <v>377</v>
      </c>
      <c r="BV6" s="50">
        <v>368</v>
      </c>
      <c r="BW6" s="50">
        <v>362</v>
      </c>
      <c r="BX6" s="50">
        <v>350</v>
      </c>
      <c r="BY6" s="50">
        <v>411</v>
      </c>
      <c r="BZ6" s="50">
        <v>367</v>
      </c>
      <c r="CA6" s="51">
        <v>360</v>
      </c>
      <c r="CB6" s="50"/>
      <c r="CC6" s="59"/>
      <c r="CD6" s="59"/>
      <c r="CE6" s="67">
        <f t="shared" si="0"/>
        <v>77</v>
      </c>
      <c r="CF6" s="68">
        <f t="shared" si="1"/>
        <v>29170</v>
      </c>
      <c r="CG6" s="69">
        <f t="shared" si="2"/>
        <v>378.83116883116884</v>
      </c>
      <c r="CH6" s="55">
        <v>46</v>
      </c>
      <c r="CI6" s="55">
        <v>1</v>
      </c>
      <c r="CJ6" s="55">
        <f t="shared" si="3"/>
        <v>30</v>
      </c>
      <c r="CK6" s="56">
        <f t="shared" si="4"/>
        <v>93</v>
      </c>
    </row>
    <row r="7" spans="1:90" s="58" customFormat="1" ht="30" customHeight="1" thickBot="1">
      <c r="A7" s="43" t="s">
        <v>103</v>
      </c>
      <c r="B7" s="189" t="s">
        <v>104</v>
      </c>
      <c r="C7" s="143">
        <v>393</v>
      </c>
      <c r="D7" s="144">
        <v>407</v>
      </c>
      <c r="E7" s="144">
        <v>387</v>
      </c>
      <c r="F7" s="144">
        <v>405</v>
      </c>
      <c r="G7" s="144">
        <v>386</v>
      </c>
      <c r="H7" s="144">
        <v>432</v>
      </c>
      <c r="I7" s="145">
        <v>408</v>
      </c>
      <c r="J7" s="146">
        <v>365</v>
      </c>
      <c r="K7" s="144">
        <v>348</v>
      </c>
      <c r="L7" s="144">
        <v>389</v>
      </c>
      <c r="M7" s="144">
        <v>391</v>
      </c>
      <c r="N7" s="144">
        <v>381</v>
      </c>
      <c r="O7" s="144">
        <v>411</v>
      </c>
      <c r="P7" s="145">
        <v>359</v>
      </c>
      <c r="Q7" s="146">
        <v>359</v>
      </c>
      <c r="R7" s="144">
        <v>413</v>
      </c>
      <c r="S7" s="144">
        <v>358</v>
      </c>
      <c r="T7" s="144">
        <v>431</v>
      </c>
      <c r="U7" s="144">
        <v>418</v>
      </c>
      <c r="V7" s="144">
        <v>381</v>
      </c>
      <c r="W7" s="145">
        <v>392</v>
      </c>
      <c r="X7" s="146">
        <v>454</v>
      </c>
      <c r="Y7" s="144">
        <v>367</v>
      </c>
      <c r="Z7" s="144">
        <v>355</v>
      </c>
      <c r="AA7" s="144">
        <v>328</v>
      </c>
      <c r="AB7" s="144">
        <v>374</v>
      </c>
      <c r="AC7" s="144">
        <v>337</v>
      </c>
      <c r="AD7" s="145">
        <v>342</v>
      </c>
      <c r="AE7" s="146">
        <v>408</v>
      </c>
      <c r="AF7" s="146">
        <v>396</v>
      </c>
      <c r="AG7" s="146">
        <v>366</v>
      </c>
      <c r="AH7" s="146">
        <v>377</v>
      </c>
      <c r="AI7" s="146">
        <v>395</v>
      </c>
      <c r="AJ7" s="146">
        <v>393</v>
      </c>
      <c r="AK7" s="145">
        <v>435</v>
      </c>
      <c r="AL7" s="70">
        <v>383</v>
      </c>
      <c r="AM7" s="70">
        <v>370</v>
      </c>
      <c r="AN7" s="70">
        <v>468</v>
      </c>
      <c r="AO7" s="70">
        <v>340</v>
      </c>
      <c r="AP7" s="70">
        <v>390</v>
      </c>
      <c r="AQ7" s="70">
        <v>345</v>
      </c>
      <c r="AR7" s="199">
        <v>417</v>
      </c>
      <c r="AS7" s="198">
        <v>411</v>
      </c>
      <c r="AT7" s="198">
        <v>421</v>
      </c>
      <c r="AU7" s="198">
        <v>332</v>
      </c>
      <c r="AV7" s="198">
        <v>313</v>
      </c>
      <c r="AW7" s="198">
        <v>330</v>
      </c>
      <c r="AX7" s="198">
        <v>433</v>
      </c>
      <c r="AY7" s="199">
        <v>341</v>
      </c>
      <c r="AZ7" s="198">
        <v>381</v>
      </c>
      <c r="BA7" s="198">
        <v>369</v>
      </c>
      <c r="BB7" s="198">
        <v>355</v>
      </c>
      <c r="BC7" s="198">
        <v>383</v>
      </c>
      <c r="BD7" s="198">
        <v>446</v>
      </c>
      <c r="BE7" s="198">
        <v>452</v>
      </c>
      <c r="BF7" s="199">
        <v>392</v>
      </c>
      <c r="BG7" s="198">
        <v>389</v>
      </c>
      <c r="BH7" s="198">
        <v>361</v>
      </c>
      <c r="BI7" s="198">
        <v>443</v>
      </c>
      <c r="BJ7" s="198">
        <v>386</v>
      </c>
      <c r="BK7" s="198">
        <v>404</v>
      </c>
      <c r="BL7" s="70">
        <v>417</v>
      </c>
      <c r="BM7" s="221">
        <v>380</v>
      </c>
      <c r="BN7" s="198">
        <v>357</v>
      </c>
      <c r="BO7" s="198">
        <v>378</v>
      </c>
      <c r="BP7" s="198">
        <v>456</v>
      </c>
      <c r="BQ7" s="198" t="s">
        <v>216</v>
      </c>
      <c r="BR7" s="198" t="s">
        <v>216</v>
      </c>
      <c r="BS7" s="70" t="s">
        <v>216</v>
      </c>
      <c r="BT7" s="221" t="s">
        <v>216</v>
      </c>
      <c r="BU7" s="198">
        <v>374</v>
      </c>
      <c r="BV7" s="198">
        <v>413</v>
      </c>
      <c r="BW7" s="198">
        <v>406</v>
      </c>
      <c r="BX7" s="198">
        <v>371</v>
      </c>
      <c r="BY7" s="198">
        <v>386</v>
      </c>
      <c r="BZ7" s="198">
        <v>397</v>
      </c>
      <c r="CA7" s="199">
        <v>365</v>
      </c>
      <c r="CB7" s="198"/>
      <c r="CC7" s="70"/>
      <c r="CD7" s="70"/>
      <c r="CE7" s="147">
        <f t="shared" si="0"/>
        <v>77</v>
      </c>
      <c r="CF7" s="148">
        <f t="shared" si="1"/>
        <v>28296</v>
      </c>
      <c r="CG7" s="69">
        <f>CF7/(CE7-4)</f>
        <v>387.61643835616439</v>
      </c>
      <c r="CH7" s="71">
        <v>42</v>
      </c>
      <c r="CI7" s="71">
        <v>1</v>
      </c>
      <c r="CJ7" s="71">
        <f t="shared" si="3"/>
        <v>34</v>
      </c>
      <c r="CK7" s="56">
        <f t="shared" si="4"/>
        <v>85</v>
      </c>
    </row>
    <row r="8" spans="1:90" s="58" customFormat="1" ht="30" customHeight="1" thickBot="1">
      <c r="A8" s="43" t="s">
        <v>105</v>
      </c>
      <c r="B8" s="72" t="s">
        <v>110</v>
      </c>
      <c r="C8" s="63">
        <v>368</v>
      </c>
      <c r="D8" s="64">
        <v>327</v>
      </c>
      <c r="E8" s="64">
        <v>379</v>
      </c>
      <c r="F8" s="64">
        <v>327</v>
      </c>
      <c r="G8" s="64">
        <v>352</v>
      </c>
      <c r="H8" s="64">
        <v>335</v>
      </c>
      <c r="I8" s="65">
        <v>369</v>
      </c>
      <c r="J8" s="66">
        <v>311</v>
      </c>
      <c r="K8" s="64">
        <v>350</v>
      </c>
      <c r="L8" s="64">
        <v>373</v>
      </c>
      <c r="M8" s="64">
        <v>353</v>
      </c>
      <c r="N8" s="64">
        <v>387</v>
      </c>
      <c r="O8" s="64">
        <v>378</v>
      </c>
      <c r="P8" s="65">
        <v>349</v>
      </c>
      <c r="Q8" s="66">
        <v>376</v>
      </c>
      <c r="R8" s="64">
        <v>362</v>
      </c>
      <c r="S8" s="64">
        <v>304</v>
      </c>
      <c r="T8" s="64">
        <v>367</v>
      </c>
      <c r="U8" s="64">
        <v>361</v>
      </c>
      <c r="V8" s="64">
        <v>412</v>
      </c>
      <c r="W8" s="65">
        <v>363</v>
      </c>
      <c r="X8" s="66">
        <v>355</v>
      </c>
      <c r="Y8" s="64">
        <v>360</v>
      </c>
      <c r="Z8" s="64">
        <v>385</v>
      </c>
      <c r="AA8" s="64">
        <v>396</v>
      </c>
      <c r="AB8" s="64">
        <v>324</v>
      </c>
      <c r="AC8" s="64">
        <v>335</v>
      </c>
      <c r="AD8" s="65">
        <v>379</v>
      </c>
      <c r="AE8" s="66">
        <v>298</v>
      </c>
      <c r="AF8" s="66">
        <v>340</v>
      </c>
      <c r="AG8" s="66">
        <v>366</v>
      </c>
      <c r="AH8" s="66">
        <v>356</v>
      </c>
      <c r="AI8" s="66">
        <v>301</v>
      </c>
      <c r="AJ8" s="66">
        <v>316</v>
      </c>
      <c r="AK8" s="65">
        <v>295</v>
      </c>
      <c r="AL8" s="59">
        <v>331</v>
      </c>
      <c r="AM8" s="59">
        <v>393</v>
      </c>
      <c r="AN8" s="59">
        <v>408</v>
      </c>
      <c r="AO8" s="59">
        <v>362</v>
      </c>
      <c r="AP8" s="59">
        <v>323</v>
      </c>
      <c r="AQ8" s="59">
        <v>339</v>
      </c>
      <c r="AR8" s="51">
        <v>345</v>
      </c>
      <c r="AS8" s="50">
        <v>319</v>
      </c>
      <c r="AT8" s="50">
        <v>352</v>
      </c>
      <c r="AU8" s="50">
        <v>330</v>
      </c>
      <c r="AV8" s="50">
        <v>390</v>
      </c>
      <c r="AW8" s="50">
        <v>357</v>
      </c>
      <c r="AX8" s="50">
        <v>345</v>
      </c>
      <c r="AY8" s="51">
        <v>362</v>
      </c>
      <c r="AZ8" s="50">
        <v>425</v>
      </c>
      <c r="BA8" s="50">
        <v>375</v>
      </c>
      <c r="BB8" s="50">
        <v>330</v>
      </c>
      <c r="BC8" s="50">
        <v>351</v>
      </c>
      <c r="BD8" s="50">
        <v>390</v>
      </c>
      <c r="BE8" s="50">
        <v>409</v>
      </c>
      <c r="BF8" s="51">
        <v>365</v>
      </c>
      <c r="BG8" s="50">
        <v>346</v>
      </c>
      <c r="BH8" s="50">
        <v>368</v>
      </c>
      <c r="BI8" s="50">
        <v>377</v>
      </c>
      <c r="BJ8" s="50">
        <v>390</v>
      </c>
      <c r="BK8" s="50">
        <v>356</v>
      </c>
      <c r="BL8" s="59">
        <v>368</v>
      </c>
      <c r="BM8" s="220">
        <v>343</v>
      </c>
      <c r="BN8" s="50">
        <v>368</v>
      </c>
      <c r="BO8" s="50">
        <v>330</v>
      </c>
      <c r="BP8" s="50">
        <v>314</v>
      </c>
      <c r="BQ8" s="50">
        <v>329</v>
      </c>
      <c r="BR8" s="50">
        <v>367</v>
      </c>
      <c r="BS8" s="59">
        <v>370</v>
      </c>
      <c r="BT8" s="220">
        <v>423</v>
      </c>
      <c r="BU8" s="50">
        <v>361</v>
      </c>
      <c r="BV8" s="50">
        <v>372</v>
      </c>
      <c r="BW8" s="50">
        <v>308</v>
      </c>
      <c r="BX8" s="50">
        <v>333</v>
      </c>
      <c r="BY8" s="50">
        <v>345</v>
      </c>
      <c r="BZ8" s="50">
        <v>336</v>
      </c>
      <c r="CA8" s="51">
        <v>361</v>
      </c>
      <c r="CB8" s="50"/>
      <c r="CC8" s="59"/>
      <c r="CD8" s="59"/>
      <c r="CE8" s="67">
        <f t="shared" si="0"/>
        <v>77</v>
      </c>
      <c r="CF8" s="68">
        <f t="shared" si="1"/>
        <v>27375</v>
      </c>
      <c r="CG8" s="69">
        <f t="shared" si="2"/>
        <v>355.51948051948051</v>
      </c>
      <c r="CH8" s="55">
        <v>31</v>
      </c>
      <c r="CI8" s="55">
        <v>1</v>
      </c>
      <c r="CJ8" s="55">
        <f t="shared" si="3"/>
        <v>45</v>
      </c>
      <c r="CK8" s="56">
        <f t="shared" si="4"/>
        <v>63</v>
      </c>
    </row>
    <row r="9" spans="1:90" s="58" customFormat="1" ht="30" customHeight="1" thickBot="1">
      <c r="A9" s="43" t="s">
        <v>107</v>
      </c>
      <c r="B9" s="72" t="s">
        <v>173</v>
      </c>
      <c r="C9" s="73">
        <v>281</v>
      </c>
      <c r="D9" s="59">
        <v>293</v>
      </c>
      <c r="E9" s="59">
        <v>289</v>
      </c>
      <c r="F9" s="59">
        <v>321</v>
      </c>
      <c r="G9" s="59">
        <v>362</v>
      </c>
      <c r="H9" s="59">
        <v>291</v>
      </c>
      <c r="I9" s="51">
        <v>312</v>
      </c>
      <c r="J9" s="193" t="s">
        <v>216</v>
      </c>
      <c r="K9" s="194" t="s">
        <v>216</v>
      </c>
      <c r="L9" s="194" t="s">
        <v>216</v>
      </c>
      <c r="M9" s="194" t="s">
        <v>216</v>
      </c>
      <c r="N9" s="59">
        <v>257</v>
      </c>
      <c r="O9" s="59">
        <v>290</v>
      </c>
      <c r="P9" s="51">
        <v>296</v>
      </c>
      <c r="Q9" s="50">
        <v>327</v>
      </c>
      <c r="R9" s="59">
        <v>295</v>
      </c>
      <c r="S9" s="59">
        <v>293</v>
      </c>
      <c r="T9" s="59">
        <v>334</v>
      </c>
      <c r="U9" s="194" t="s">
        <v>216</v>
      </c>
      <c r="V9" s="194" t="s">
        <v>216</v>
      </c>
      <c r="W9" s="195" t="s">
        <v>216</v>
      </c>
      <c r="X9" s="50">
        <v>286</v>
      </c>
      <c r="Y9" s="59">
        <v>342</v>
      </c>
      <c r="Z9" s="59">
        <v>384</v>
      </c>
      <c r="AA9" s="59">
        <v>337</v>
      </c>
      <c r="AB9" s="59">
        <v>333</v>
      </c>
      <c r="AC9" s="59">
        <v>354</v>
      </c>
      <c r="AD9" s="51">
        <v>258</v>
      </c>
      <c r="AE9" s="50">
        <v>347</v>
      </c>
      <c r="AF9" s="50">
        <v>280</v>
      </c>
      <c r="AG9" s="50">
        <v>226</v>
      </c>
      <c r="AH9" s="50">
        <v>268</v>
      </c>
      <c r="AI9" s="50">
        <v>282</v>
      </c>
      <c r="AJ9" s="50">
        <v>333</v>
      </c>
      <c r="AK9" s="51">
        <v>331</v>
      </c>
      <c r="AL9" s="59">
        <v>269</v>
      </c>
      <c r="AM9" s="59">
        <v>298</v>
      </c>
      <c r="AN9" s="59">
        <v>328</v>
      </c>
      <c r="AO9" s="59">
        <v>345</v>
      </c>
      <c r="AP9" s="59">
        <v>323</v>
      </c>
      <c r="AQ9" s="59">
        <v>313</v>
      </c>
      <c r="AR9" s="51">
        <v>314</v>
      </c>
      <c r="AS9" s="50">
        <v>312</v>
      </c>
      <c r="AT9" s="50">
        <v>308</v>
      </c>
      <c r="AU9" s="50">
        <v>405</v>
      </c>
      <c r="AV9" s="50">
        <v>304</v>
      </c>
      <c r="AW9" s="50">
        <v>340</v>
      </c>
      <c r="AX9" s="50">
        <v>331</v>
      </c>
      <c r="AY9" s="51">
        <v>313</v>
      </c>
      <c r="AZ9" s="50">
        <v>282</v>
      </c>
      <c r="BA9" s="50">
        <v>395</v>
      </c>
      <c r="BB9" s="50">
        <v>270</v>
      </c>
      <c r="BC9" s="50">
        <v>319</v>
      </c>
      <c r="BD9" s="50">
        <v>355</v>
      </c>
      <c r="BE9" s="50">
        <v>358</v>
      </c>
      <c r="BF9" s="51">
        <v>330</v>
      </c>
      <c r="BG9" s="50" t="s">
        <v>216</v>
      </c>
      <c r="BH9" s="50" t="s">
        <v>216</v>
      </c>
      <c r="BI9" s="50" t="s">
        <v>216</v>
      </c>
      <c r="BJ9" s="50">
        <v>326</v>
      </c>
      <c r="BK9" s="50">
        <v>306</v>
      </c>
      <c r="BL9" s="59">
        <v>298</v>
      </c>
      <c r="BM9" s="220">
        <v>345</v>
      </c>
      <c r="BN9" s="50">
        <v>313</v>
      </c>
      <c r="BO9" s="50">
        <v>337</v>
      </c>
      <c r="BP9" s="50">
        <v>334</v>
      </c>
      <c r="BQ9" s="50" t="s">
        <v>216</v>
      </c>
      <c r="BR9" s="50" t="s">
        <v>216</v>
      </c>
      <c r="BS9" s="59" t="s">
        <v>493</v>
      </c>
      <c r="BT9" s="220" t="s">
        <v>216</v>
      </c>
      <c r="BU9" s="50">
        <v>314</v>
      </c>
      <c r="BV9" s="50">
        <v>264</v>
      </c>
      <c r="BW9" s="50">
        <v>344</v>
      </c>
      <c r="BX9" s="50">
        <v>297</v>
      </c>
      <c r="BY9" s="50">
        <v>329</v>
      </c>
      <c r="BZ9" s="50">
        <v>328</v>
      </c>
      <c r="CA9" s="51">
        <v>318</v>
      </c>
      <c r="CB9" s="50"/>
      <c r="CC9" s="59"/>
      <c r="CD9" s="59"/>
      <c r="CE9" s="62">
        <f t="shared" si="0"/>
        <v>77</v>
      </c>
      <c r="CF9" s="74">
        <f t="shared" si="1"/>
        <v>19867</v>
      </c>
      <c r="CG9" s="75">
        <f>CF9/(CE9-14)</f>
        <v>315.34920634920633</v>
      </c>
      <c r="CH9" s="55">
        <v>9</v>
      </c>
      <c r="CI9" s="55">
        <v>0</v>
      </c>
      <c r="CJ9" s="55">
        <f t="shared" si="3"/>
        <v>68</v>
      </c>
      <c r="CK9" s="56">
        <f t="shared" si="4"/>
        <v>18</v>
      </c>
    </row>
    <row r="10" spans="1:90" s="58" customFormat="1" ht="30" customHeight="1" thickBot="1">
      <c r="A10" s="76" t="s">
        <v>109</v>
      </c>
      <c r="B10" s="77" t="s">
        <v>172</v>
      </c>
      <c r="C10" s="78">
        <v>251</v>
      </c>
      <c r="D10" s="79">
        <v>271</v>
      </c>
      <c r="E10" s="79">
        <v>244</v>
      </c>
      <c r="F10" s="79">
        <v>192</v>
      </c>
      <c r="G10" s="79">
        <v>252</v>
      </c>
      <c r="H10" s="79">
        <v>279</v>
      </c>
      <c r="I10" s="80">
        <v>312</v>
      </c>
      <c r="J10" s="81">
        <v>254</v>
      </c>
      <c r="K10" s="79">
        <v>289</v>
      </c>
      <c r="L10" s="79">
        <v>277</v>
      </c>
      <c r="M10" s="79">
        <v>217</v>
      </c>
      <c r="N10" s="79">
        <v>246</v>
      </c>
      <c r="O10" s="79">
        <v>290</v>
      </c>
      <c r="P10" s="80">
        <v>245</v>
      </c>
      <c r="Q10" s="81">
        <v>254</v>
      </c>
      <c r="R10" s="79">
        <v>212</v>
      </c>
      <c r="S10" s="79">
        <v>265</v>
      </c>
      <c r="T10" s="79">
        <v>260</v>
      </c>
      <c r="U10" s="79">
        <v>215</v>
      </c>
      <c r="V10" s="79">
        <v>306</v>
      </c>
      <c r="W10" s="80">
        <v>258</v>
      </c>
      <c r="X10" s="81">
        <v>284</v>
      </c>
      <c r="Y10" s="79">
        <v>255</v>
      </c>
      <c r="Z10" s="79">
        <v>262</v>
      </c>
      <c r="AA10" s="79">
        <v>274</v>
      </c>
      <c r="AB10" s="79">
        <v>342</v>
      </c>
      <c r="AC10" s="79">
        <v>278</v>
      </c>
      <c r="AD10" s="80">
        <v>275</v>
      </c>
      <c r="AE10" s="81">
        <v>271</v>
      </c>
      <c r="AF10" s="81">
        <v>286</v>
      </c>
      <c r="AG10" s="81">
        <v>278</v>
      </c>
      <c r="AH10" s="81">
        <v>312</v>
      </c>
      <c r="AI10" s="81">
        <v>312</v>
      </c>
      <c r="AJ10" s="81">
        <v>316</v>
      </c>
      <c r="AK10" s="80">
        <v>309</v>
      </c>
      <c r="AL10" s="79">
        <v>280</v>
      </c>
      <c r="AM10" s="79">
        <v>242</v>
      </c>
      <c r="AN10" s="79">
        <v>289</v>
      </c>
      <c r="AO10" s="79">
        <v>308</v>
      </c>
      <c r="AP10" s="79">
        <v>266</v>
      </c>
      <c r="AQ10" s="79">
        <v>283</v>
      </c>
      <c r="AR10" s="80">
        <v>269</v>
      </c>
      <c r="AS10" s="81" t="s">
        <v>216</v>
      </c>
      <c r="AT10" s="81" t="s">
        <v>216</v>
      </c>
      <c r="AU10" s="81" t="s">
        <v>216</v>
      </c>
      <c r="AV10" s="81" t="s">
        <v>216</v>
      </c>
      <c r="AW10" s="81">
        <v>324</v>
      </c>
      <c r="AX10" s="81">
        <v>318</v>
      </c>
      <c r="AY10" s="80">
        <v>311</v>
      </c>
      <c r="AZ10" s="81">
        <v>249</v>
      </c>
      <c r="BA10" s="81">
        <v>294</v>
      </c>
      <c r="BB10" s="81">
        <v>299</v>
      </c>
      <c r="BC10" s="81">
        <v>282</v>
      </c>
      <c r="BD10" s="81">
        <v>328</v>
      </c>
      <c r="BE10" s="81">
        <v>317</v>
      </c>
      <c r="BF10" s="80">
        <v>261</v>
      </c>
      <c r="BG10" s="81">
        <v>288</v>
      </c>
      <c r="BH10" s="81">
        <v>326</v>
      </c>
      <c r="BI10" s="81">
        <v>349</v>
      </c>
      <c r="BJ10" s="81">
        <v>283</v>
      </c>
      <c r="BK10" s="81">
        <v>291</v>
      </c>
      <c r="BL10" s="79">
        <v>263</v>
      </c>
      <c r="BM10" s="222">
        <v>259</v>
      </c>
      <c r="BN10" s="81">
        <v>361</v>
      </c>
      <c r="BO10" s="81">
        <v>345</v>
      </c>
      <c r="BP10" s="81">
        <v>382</v>
      </c>
      <c r="BQ10" s="81">
        <v>336</v>
      </c>
      <c r="BR10" s="81" t="s">
        <v>216</v>
      </c>
      <c r="BS10" s="79" t="s">
        <v>216</v>
      </c>
      <c r="BT10" s="222" t="s">
        <v>216</v>
      </c>
      <c r="BU10" s="81">
        <v>321</v>
      </c>
      <c r="BV10" s="81">
        <v>352</v>
      </c>
      <c r="BW10" s="81">
        <v>329</v>
      </c>
      <c r="BX10" s="81" t="s">
        <v>216</v>
      </c>
      <c r="BY10" s="81" t="s">
        <v>216</v>
      </c>
      <c r="BZ10" s="81" t="s">
        <v>216</v>
      </c>
      <c r="CA10" s="80" t="s">
        <v>216</v>
      </c>
      <c r="CB10" s="81"/>
      <c r="CC10" s="79"/>
      <c r="CD10" s="79"/>
      <c r="CE10" s="82">
        <f t="shared" si="0"/>
        <v>77</v>
      </c>
      <c r="CF10" s="83">
        <f>SUM(C10:CD10)</f>
        <v>18848</v>
      </c>
      <c r="CG10" s="84">
        <f>CF10/(CE10-11)</f>
        <v>285.57575757575756</v>
      </c>
      <c r="CH10" s="55">
        <v>6</v>
      </c>
      <c r="CI10" s="55">
        <v>0</v>
      </c>
      <c r="CJ10" s="55">
        <f t="shared" si="3"/>
        <v>71</v>
      </c>
      <c r="CK10" s="56">
        <f t="shared" si="4"/>
        <v>12</v>
      </c>
    </row>
    <row r="11" spans="1:90" ht="37.5" customHeight="1">
      <c r="CE11" s="85">
        <f>SUM(CE3:CE10)</f>
        <v>616</v>
      </c>
      <c r="CF11" s="86"/>
      <c r="CG11" s="86"/>
      <c r="CH11" s="85">
        <f>SUM(CH3:CH10)</f>
        <v>304</v>
      </c>
      <c r="CI11" s="85">
        <f>SUM(CI3:CI10)</f>
        <v>4</v>
      </c>
      <c r="CJ11" s="85">
        <f>SUM(CJ3:CJ10)</f>
        <v>308</v>
      </c>
      <c r="CK11" s="85">
        <f>CH11+CI11+CJ11</f>
        <v>616</v>
      </c>
    </row>
    <row r="12" spans="1:90" ht="11.25" customHeight="1">
      <c r="CG12" s="87"/>
      <c r="CH12" s="87"/>
    </row>
    <row r="13" spans="1:90" hidden="1"/>
  </sheetData>
  <sortState ref="B3:CK10">
    <sortCondition descending="1" ref="CK3:CK10"/>
  </sortState>
  <mergeCells count="10">
    <mergeCell ref="CH1:CH2"/>
    <mergeCell ref="CI1:CI2"/>
    <mergeCell ref="CJ1:CJ2"/>
    <mergeCell ref="CK1:CK2"/>
    <mergeCell ref="A1:A2"/>
    <mergeCell ref="B1:B2"/>
    <mergeCell ref="C1:CD1"/>
    <mergeCell ref="CE1:CE2"/>
    <mergeCell ref="CF1:CF2"/>
    <mergeCell ref="CG1:CG2"/>
  </mergeCells>
  <conditionalFormatting sqref="C3:AK10 AS3:CE10 AR5:AR10 AL6:AQ10 AM5:AQ5 AL4:AQ4 AL3:AR3">
    <cfRule type="cellIs" dxfId="7" priority="3" stopIfTrue="1" operator="greaterThan">
      <formula>500</formula>
    </cfRule>
    <cfRule type="cellIs" dxfId="6" priority="4" stopIfTrue="1" operator="greaterThan">
      <formula>500</formula>
    </cfRule>
  </conditionalFormatting>
  <conditionalFormatting sqref="C3:AK10 AS3:CD10 AR5:AR10 AL6:AQ10 AM5:AQ5 AL4:AQ4 AL3:AR3">
    <cfRule type="cellIs" dxfId="5" priority="1" stopIfTrue="1" operator="greaterThan">
      <formula>499</formula>
    </cfRule>
    <cfRule type="cellIs" dxfId="4" priority="2" stopIfTrue="1" operator="greaterThan">
      <formula>499</formula>
    </cfRule>
  </conditionalFormatting>
  <printOptions horizontalCentered="1"/>
  <pageMargins left="0.39370078740157483" right="1.1811023622047245" top="0.98425196850393704" bottom="0.98425196850393704" header="0.51181102362204722" footer="0.51181102362204722"/>
  <pageSetup paperSize="9" scale="62" fitToWidth="2" orientation="landscape" horizontalDpi="4294967293" r:id="rId1"/>
  <headerFooter alignWithMargins="0"/>
  <ignoredErrors>
    <ignoredError sqref="CG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B1:M373"/>
  <sheetViews>
    <sheetView tabSelected="1" topLeftCell="A304" workbookViewId="0">
      <selection activeCell="I314" sqref="I314"/>
    </sheetView>
  </sheetViews>
  <sheetFormatPr defaultRowHeight="15"/>
  <cols>
    <col min="3" max="3" width="10.7109375" customWidth="1"/>
    <col min="7" max="7" width="5.42578125" customWidth="1"/>
    <col min="8" max="8" width="10.7109375" customWidth="1"/>
    <col min="12" max="12" width="12.42578125" customWidth="1"/>
    <col min="14" max="14" width="6.42578125" customWidth="1"/>
  </cols>
  <sheetData>
    <row r="1" spans="2:11" ht="27" customHeight="1" thickBot="1"/>
    <row r="2" spans="2:11" ht="41.25" customHeight="1" thickBot="1">
      <c r="B2" s="256" t="s">
        <v>0</v>
      </c>
      <c r="C2" s="257"/>
      <c r="D2" s="257"/>
      <c r="E2" s="257"/>
      <c r="F2" s="257"/>
      <c r="G2" s="257"/>
      <c r="H2" s="257"/>
      <c r="I2" s="257"/>
      <c r="J2" s="257"/>
      <c r="K2" s="258"/>
    </row>
    <row r="3" spans="2:11" ht="15.75" thickBot="1">
      <c r="B3" s="251" t="s">
        <v>1</v>
      </c>
      <c r="C3" s="252"/>
      <c r="D3" s="252"/>
      <c r="E3" s="252"/>
      <c r="F3" s="252"/>
      <c r="G3" s="252"/>
      <c r="H3" s="252"/>
      <c r="I3" s="252"/>
      <c r="J3" s="252"/>
      <c r="K3" s="253"/>
    </row>
    <row r="4" spans="2:11" ht="16.5" thickTop="1" thickBot="1">
      <c r="B4" s="254" t="s">
        <v>2</v>
      </c>
      <c r="C4" s="255"/>
      <c r="D4" s="1" t="s">
        <v>3</v>
      </c>
      <c r="E4" s="1"/>
      <c r="F4" s="1" t="s">
        <v>4</v>
      </c>
      <c r="G4" s="2"/>
      <c r="H4" s="3"/>
      <c r="I4" s="1" t="s">
        <v>5</v>
      </c>
      <c r="J4" s="1"/>
      <c r="K4" s="1" t="s">
        <v>6</v>
      </c>
    </row>
    <row r="5" spans="2:11" ht="16.5" thickTop="1" thickBot="1">
      <c r="B5" s="5">
        <v>0.75</v>
      </c>
      <c r="C5" s="6" t="s">
        <v>9</v>
      </c>
      <c r="D5" s="7" t="s">
        <v>10</v>
      </c>
      <c r="E5" s="8" t="s">
        <v>144</v>
      </c>
      <c r="F5" s="9" t="s">
        <v>11</v>
      </c>
      <c r="G5" s="10"/>
      <c r="H5" s="11" t="s">
        <v>12</v>
      </c>
      <c r="I5" s="4" t="s">
        <v>7</v>
      </c>
      <c r="J5" s="8" t="s">
        <v>145</v>
      </c>
      <c r="K5" s="12" t="s">
        <v>13</v>
      </c>
    </row>
    <row r="6" spans="2:11" ht="15.75" thickBot="1">
      <c r="B6" s="13">
        <v>0.78125</v>
      </c>
      <c r="C6" s="14" t="s">
        <v>15</v>
      </c>
      <c r="D6" s="15" t="s">
        <v>16</v>
      </c>
      <c r="E6" s="16" t="s">
        <v>146</v>
      </c>
      <c r="F6" s="17" t="s">
        <v>17</v>
      </c>
      <c r="G6" s="10"/>
      <c r="H6" s="18" t="s">
        <v>18</v>
      </c>
      <c r="I6" s="19" t="s">
        <v>19</v>
      </c>
      <c r="J6" s="16" t="s">
        <v>147</v>
      </c>
      <c r="K6" s="20" t="s">
        <v>20</v>
      </c>
    </row>
    <row r="7" spans="2:11" ht="15.75" thickBot="1">
      <c r="B7" s="5">
        <v>0.8125</v>
      </c>
      <c r="C7" s="6" t="s">
        <v>22</v>
      </c>
      <c r="D7" s="17" t="s">
        <v>17</v>
      </c>
      <c r="E7" s="8" t="s">
        <v>148</v>
      </c>
      <c r="F7" s="12" t="s">
        <v>13</v>
      </c>
      <c r="G7" s="10"/>
      <c r="H7" s="11" t="s">
        <v>23</v>
      </c>
      <c r="I7" s="4" t="s">
        <v>7</v>
      </c>
      <c r="J7" s="8" t="s">
        <v>149</v>
      </c>
      <c r="K7" s="7" t="s">
        <v>10</v>
      </c>
    </row>
    <row r="8" spans="2:11" ht="15.75" thickBot="1">
      <c r="B8" s="13">
        <v>0.83333333333333337</v>
      </c>
      <c r="C8" s="14" t="s">
        <v>25</v>
      </c>
      <c r="D8" s="9" t="s">
        <v>11</v>
      </c>
      <c r="E8" s="16" t="s">
        <v>150</v>
      </c>
      <c r="F8" s="19" t="s">
        <v>19</v>
      </c>
      <c r="G8" s="10"/>
      <c r="H8" s="18" t="s">
        <v>26</v>
      </c>
      <c r="I8" s="20" t="s">
        <v>20</v>
      </c>
      <c r="J8" s="16" t="s">
        <v>151</v>
      </c>
      <c r="K8" s="15" t="s">
        <v>16</v>
      </c>
    </row>
    <row r="9" spans="2:11" ht="15.75" thickBot="1">
      <c r="B9" s="5">
        <v>0.85416666666666663</v>
      </c>
      <c r="C9" s="6" t="s">
        <v>28</v>
      </c>
      <c r="D9" s="19" t="s">
        <v>19</v>
      </c>
      <c r="E9" s="8" t="s">
        <v>152</v>
      </c>
      <c r="F9" s="7" t="s">
        <v>10</v>
      </c>
      <c r="G9" s="10"/>
      <c r="H9" s="21" t="s">
        <v>29</v>
      </c>
      <c r="I9" s="17" t="s">
        <v>17</v>
      </c>
      <c r="J9" s="8" t="s">
        <v>153</v>
      </c>
      <c r="K9" s="4" t="s">
        <v>7</v>
      </c>
    </row>
    <row r="10" spans="2:11" ht="15.75" thickBot="1">
      <c r="B10" s="13">
        <v>0.875</v>
      </c>
      <c r="C10" s="14" t="s">
        <v>31</v>
      </c>
      <c r="D10" s="12" t="s">
        <v>13</v>
      </c>
      <c r="E10" s="16" t="s">
        <v>154</v>
      </c>
      <c r="F10" s="20" t="s">
        <v>20</v>
      </c>
      <c r="G10" s="10"/>
      <c r="H10" s="18" t="s">
        <v>32</v>
      </c>
      <c r="I10" s="15" t="s">
        <v>16</v>
      </c>
      <c r="J10" s="16" t="s">
        <v>155</v>
      </c>
      <c r="K10" s="9" t="s">
        <v>11</v>
      </c>
    </row>
    <row r="11" spans="2:11" ht="15.75" thickBot="1">
      <c r="B11" s="5">
        <v>0.89583333333333337</v>
      </c>
      <c r="C11" s="6" t="s">
        <v>34</v>
      </c>
      <c r="D11" s="4" t="s">
        <v>7</v>
      </c>
      <c r="E11" s="8" t="s">
        <v>156</v>
      </c>
      <c r="F11" s="19" t="s">
        <v>19</v>
      </c>
      <c r="G11" s="10"/>
      <c r="H11" s="21" t="s">
        <v>35</v>
      </c>
      <c r="I11" s="20" t="s">
        <v>20</v>
      </c>
      <c r="J11" s="8" t="s">
        <v>157</v>
      </c>
      <c r="K11" s="17" t="s">
        <v>17</v>
      </c>
    </row>
    <row r="12" spans="2:11" ht="27" customHeight="1"/>
    <row r="13" spans="2:11" ht="27" customHeight="1" thickBot="1"/>
    <row r="14" spans="2:11" ht="15.75" thickBot="1">
      <c r="B14" s="251" t="s">
        <v>37</v>
      </c>
      <c r="C14" s="252"/>
      <c r="D14" s="252"/>
      <c r="E14" s="252"/>
      <c r="F14" s="252"/>
      <c r="G14" s="252"/>
      <c r="H14" s="252"/>
      <c r="I14" s="252"/>
      <c r="J14" s="252"/>
      <c r="K14" s="253"/>
    </row>
    <row r="15" spans="2:11" ht="16.5" thickTop="1" thickBot="1">
      <c r="B15" s="254" t="s">
        <v>2</v>
      </c>
      <c r="C15" s="255"/>
      <c r="D15" s="1" t="s">
        <v>3</v>
      </c>
      <c r="E15" s="1"/>
      <c r="F15" s="1" t="s">
        <v>4</v>
      </c>
      <c r="G15" s="2"/>
      <c r="H15" s="3"/>
      <c r="I15" s="1" t="s">
        <v>5</v>
      </c>
      <c r="J15" s="1"/>
      <c r="K15" s="1" t="s">
        <v>6</v>
      </c>
    </row>
    <row r="16" spans="2:11" ht="16.5" thickTop="1" thickBot="1">
      <c r="B16" s="5">
        <v>0.75</v>
      </c>
      <c r="C16" s="22" t="s">
        <v>38</v>
      </c>
      <c r="D16" s="7" t="s">
        <v>10</v>
      </c>
      <c r="E16" s="8" t="s">
        <v>158</v>
      </c>
      <c r="F16" s="15" t="s">
        <v>16</v>
      </c>
      <c r="G16" s="10"/>
      <c r="H16" s="11" t="s">
        <v>39</v>
      </c>
      <c r="I16" s="9" t="s">
        <v>11</v>
      </c>
      <c r="J16" s="8" t="s">
        <v>159</v>
      </c>
      <c r="K16" s="12" t="s">
        <v>13</v>
      </c>
    </row>
    <row r="17" spans="2:12" ht="15.75" thickBot="1">
      <c r="B17" s="13">
        <v>0.78125</v>
      </c>
      <c r="C17" s="14" t="s">
        <v>40</v>
      </c>
      <c r="D17" s="20" t="s">
        <v>20</v>
      </c>
      <c r="E17" s="16" t="s">
        <v>160</v>
      </c>
      <c r="F17" s="4" t="s">
        <v>7</v>
      </c>
      <c r="G17" s="10"/>
      <c r="H17" s="18" t="s">
        <v>41</v>
      </c>
      <c r="I17" s="15" t="s">
        <v>16</v>
      </c>
      <c r="J17" s="16" t="s">
        <v>161</v>
      </c>
      <c r="K17" s="19" t="s">
        <v>19</v>
      </c>
    </row>
    <row r="18" spans="2:12" ht="15.75" thickBot="1">
      <c r="B18" s="5">
        <v>0.8125</v>
      </c>
      <c r="C18" s="22" t="s">
        <v>42</v>
      </c>
      <c r="D18" s="17" t="s">
        <v>17</v>
      </c>
      <c r="E18" s="8" t="s">
        <v>162</v>
      </c>
      <c r="F18" s="9" t="s">
        <v>11</v>
      </c>
      <c r="G18" s="10"/>
      <c r="H18" s="11" t="s">
        <v>43</v>
      </c>
      <c r="I18" s="12" t="s">
        <v>13</v>
      </c>
      <c r="J18" s="8" t="s">
        <v>163</v>
      </c>
      <c r="K18" s="7" t="s">
        <v>10</v>
      </c>
    </row>
    <row r="19" spans="2:12" ht="15.75" thickBot="1">
      <c r="B19" s="13">
        <v>0.83333333333333337</v>
      </c>
      <c r="C19" s="14" t="s">
        <v>44</v>
      </c>
      <c r="D19" s="4" t="s">
        <v>7</v>
      </c>
      <c r="E19" s="16" t="s">
        <v>164</v>
      </c>
      <c r="F19" s="15" t="s">
        <v>16</v>
      </c>
      <c r="G19" s="10"/>
      <c r="H19" s="18" t="s">
        <v>45</v>
      </c>
      <c r="I19" s="9" t="s">
        <v>11</v>
      </c>
      <c r="J19" s="16" t="s">
        <v>165</v>
      </c>
      <c r="K19" s="20" t="s">
        <v>20</v>
      </c>
    </row>
    <row r="20" spans="2:12" ht="15.75" thickBot="1">
      <c r="B20" s="5">
        <v>0.85416666666666663</v>
      </c>
      <c r="C20" s="22" t="s">
        <v>46</v>
      </c>
      <c r="D20" s="19" t="s">
        <v>19</v>
      </c>
      <c r="E20" s="8" t="s">
        <v>166</v>
      </c>
      <c r="F20" s="12" t="s">
        <v>13</v>
      </c>
      <c r="G20" s="10"/>
      <c r="H20" s="22" t="s">
        <v>47</v>
      </c>
      <c r="I20" s="7" t="s">
        <v>10</v>
      </c>
      <c r="J20" s="8" t="s">
        <v>167</v>
      </c>
      <c r="K20" s="17" t="s">
        <v>17</v>
      </c>
    </row>
    <row r="21" spans="2:12" ht="15.75" thickBot="1">
      <c r="B21" s="13">
        <v>0.875</v>
      </c>
      <c r="C21" s="14" t="s">
        <v>48</v>
      </c>
      <c r="D21" s="9" t="s">
        <v>11</v>
      </c>
      <c r="E21" s="16" t="s">
        <v>168</v>
      </c>
      <c r="F21" s="4" t="s">
        <v>7</v>
      </c>
      <c r="G21" s="10"/>
      <c r="H21" s="14" t="s">
        <v>49</v>
      </c>
      <c r="I21" s="12" t="s">
        <v>13</v>
      </c>
      <c r="J21" s="16" t="s">
        <v>169</v>
      </c>
      <c r="K21" s="15" t="s">
        <v>16</v>
      </c>
    </row>
    <row r="22" spans="2:12" ht="15.75" thickBot="1">
      <c r="B22" s="5">
        <v>0.89583333333333337</v>
      </c>
      <c r="C22" s="22" t="s">
        <v>50</v>
      </c>
      <c r="D22" s="20" t="s">
        <v>20</v>
      </c>
      <c r="E22" s="8" t="s">
        <v>170</v>
      </c>
      <c r="F22" s="7" t="s">
        <v>10</v>
      </c>
      <c r="G22" s="10"/>
      <c r="H22" s="22" t="s">
        <v>51</v>
      </c>
      <c r="I22" s="17" t="s">
        <v>17</v>
      </c>
      <c r="J22" s="8" t="s">
        <v>171</v>
      </c>
      <c r="K22" s="19" t="s">
        <v>19</v>
      </c>
      <c r="L22" s="37" t="s">
        <v>77</v>
      </c>
    </row>
    <row r="29" spans="2:12" ht="27" customHeight="1" thickBot="1"/>
    <row r="30" spans="2:12" ht="15.75" thickBot="1">
      <c r="B30" s="251" t="s">
        <v>80</v>
      </c>
      <c r="C30" s="252"/>
      <c r="D30" s="252"/>
      <c r="E30" s="252"/>
      <c r="F30" s="252"/>
      <c r="G30" s="252"/>
      <c r="H30" s="252"/>
      <c r="I30" s="252"/>
      <c r="J30" s="252"/>
      <c r="K30" s="253"/>
    </row>
    <row r="31" spans="2:12" ht="16.5" thickTop="1" thickBot="1">
      <c r="B31" s="254" t="s">
        <v>2</v>
      </c>
      <c r="C31" s="255"/>
      <c r="D31" s="1" t="s">
        <v>3</v>
      </c>
      <c r="E31" s="1"/>
      <c r="F31" s="1" t="s">
        <v>4</v>
      </c>
      <c r="G31" s="2"/>
      <c r="H31" s="3"/>
      <c r="I31" s="1" t="s">
        <v>5</v>
      </c>
      <c r="J31" s="1"/>
      <c r="K31" s="1" t="s">
        <v>6</v>
      </c>
    </row>
    <row r="32" spans="2:12" ht="16.5" thickTop="1" thickBot="1">
      <c r="B32" s="5">
        <v>0.75</v>
      </c>
      <c r="C32" s="6" t="s">
        <v>9</v>
      </c>
      <c r="D32" s="7" t="s">
        <v>10</v>
      </c>
      <c r="E32" s="142" t="s">
        <v>188</v>
      </c>
      <c r="F32" s="20" t="s">
        <v>20</v>
      </c>
      <c r="G32" s="10"/>
      <c r="H32" s="11" t="s">
        <v>12</v>
      </c>
      <c r="I32" s="19" t="s">
        <v>19</v>
      </c>
      <c r="J32" s="8" t="s">
        <v>189</v>
      </c>
      <c r="K32" s="17" t="s">
        <v>17</v>
      </c>
    </row>
    <row r="33" spans="2:11" ht="15.75" thickBot="1">
      <c r="B33" s="13">
        <v>0.78125</v>
      </c>
      <c r="C33" s="14" t="s">
        <v>15</v>
      </c>
      <c r="D33" s="9" t="s">
        <v>11</v>
      </c>
      <c r="E33" s="142" t="s">
        <v>190</v>
      </c>
      <c r="F33" s="7" t="s">
        <v>10</v>
      </c>
      <c r="G33" s="10"/>
      <c r="H33" s="18" t="s">
        <v>18</v>
      </c>
      <c r="I33" s="12" t="s">
        <v>13</v>
      </c>
      <c r="J33" s="8" t="s">
        <v>191</v>
      </c>
      <c r="K33" s="4" t="s">
        <v>7</v>
      </c>
    </row>
    <row r="34" spans="2:11" ht="15.75" thickBot="1">
      <c r="B34" s="5">
        <v>0.8125</v>
      </c>
      <c r="C34" s="6" t="s">
        <v>22</v>
      </c>
      <c r="D34" s="17" t="s">
        <v>17</v>
      </c>
      <c r="E34" s="16" t="s">
        <v>192</v>
      </c>
      <c r="F34" s="15" t="s">
        <v>16</v>
      </c>
      <c r="G34" s="10"/>
      <c r="H34" s="11" t="s">
        <v>23</v>
      </c>
      <c r="I34" s="20" t="s">
        <v>20</v>
      </c>
      <c r="J34" s="16" t="s">
        <v>193</v>
      </c>
      <c r="K34" s="19" t="s">
        <v>19</v>
      </c>
    </row>
    <row r="35" spans="2:11" ht="15.75" thickBot="1">
      <c r="B35" s="13">
        <v>0.83333333333333337</v>
      </c>
      <c r="C35" s="14" t="s">
        <v>25</v>
      </c>
      <c r="D35" s="12" t="s">
        <v>13</v>
      </c>
      <c r="E35" s="8" t="s">
        <v>194</v>
      </c>
      <c r="F35" s="17" t="s">
        <v>17</v>
      </c>
      <c r="G35" s="10"/>
      <c r="H35" s="18" t="s">
        <v>26</v>
      </c>
      <c r="I35" s="7" t="s">
        <v>10</v>
      </c>
      <c r="J35" s="142" t="s">
        <v>195</v>
      </c>
      <c r="K35" s="4" t="s">
        <v>7</v>
      </c>
    </row>
    <row r="36" spans="2:11" ht="15.75" thickBot="1">
      <c r="B36" s="5">
        <v>0.85416666666666663</v>
      </c>
      <c r="C36" s="6" t="s">
        <v>28</v>
      </c>
      <c r="D36" s="19" t="s">
        <v>19</v>
      </c>
      <c r="E36" s="16" t="s">
        <v>196</v>
      </c>
      <c r="F36" s="9" t="s">
        <v>11</v>
      </c>
      <c r="G36" s="10"/>
      <c r="H36" s="21" t="s">
        <v>29</v>
      </c>
      <c r="I36" s="15" t="s">
        <v>16</v>
      </c>
      <c r="J36" s="16" t="s">
        <v>197</v>
      </c>
      <c r="K36" s="20" t="s">
        <v>20</v>
      </c>
    </row>
    <row r="37" spans="2:11" ht="15.75" thickBot="1">
      <c r="B37" s="13">
        <v>0.875</v>
      </c>
      <c r="C37" s="14" t="s">
        <v>31</v>
      </c>
      <c r="D37" s="7" t="s">
        <v>10</v>
      </c>
      <c r="E37" s="142" t="s">
        <v>198</v>
      </c>
      <c r="F37" s="19" t="s">
        <v>19</v>
      </c>
      <c r="G37" s="10"/>
      <c r="H37" s="18" t="s">
        <v>32</v>
      </c>
      <c r="I37" s="4" t="s">
        <v>7</v>
      </c>
      <c r="J37" s="8" t="s">
        <v>199</v>
      </c>
      <c r="K37" s="17" t="s">
        <v>17</v>
      </c>
    </row>
    <row r="38" spans="2:11" ht="15.75" thickBot="1">
      <c r="B38" s="5">
        <v>0.89583333333333337</v>
      </c>
      <c r="C38" s="6" t="s">
        <v>34</v>
      </c>
      <c r="D38" s="20" t="s">
        <v>20</v>
      </c>
      <c r="E38" s="16" t="s">
        <v>200</v>
      </c>
      <c r="F38" s="12" t="s">
        <v>13</v>
      </c>
      <c r="G38" s="10"/>
      <c r="H38" s="21" t="s">
        <v>35</v>
      </c>
      <c r="I38" s="9" t="s">
        <v>11</v>
      </c>
      <c r="J38" s="16" t="s">
        <v>201</v>
      </c>
      <c r="K38" s="15" t="s">
        <v>16</v>
      </c>
    </row>
    <row r="39" spans="2:11" ht="27" customHeight="1"/>
    <row r="40" spans="2:11" ht="27" customHeight="1" thickBot="1"/>
    <row r="41" spans="2:11" ht="15.75" thickBot="1">
      <c r="B41" s="251" t="s">
        <v>81</v>
      </c>
      <c r="C41" s="252"/>
      <c r="D41" s="252"/>
      <c r="E41" s="252"/>
      <c r="F41" s="252"/>
      <c r="G41" s="252"/>
      <c r="H41" s="252"/>
      <c r="I41" s="252"/>
      <c r="J41" s="252"/>
      <c r="K41" s="253"/>
    </row>
    <row r="42" spans="2:11" ht="16.5" thickTop="1" thickBot="1">
      <c r="B42" s="254" t="s">
        <v>2</v>
      </c>
      <c r="C42" s="255"/>
      <c r="D42" s="1" t="s">
        <v>3</v>
      </c>
      <c r="E42" s="1"/>
      <c r="F42" s="1" t="s">
        <v>4</v>
      </c>
      <c r="G42" s="2"/>
      <c r="H42" s="3"/>
      <c r="I42" s="1" t="s">
        <v>5</v>
      </c>
      <c r="J42" s="1"/>
      <c r="K42" s="1" t="s">
        <v>6</v>
      </c>
    </row>
    <row r="43" spans="2:11" ht="16.5" thickTop="1" thickBot="1">
      <c r="B43" s="5">
        <v>0.75</v>
      </c>
      <c r="C43" s="22" t="s">
        <v>38</v>
      </c>
      <c r="D43" s="19" t="s">
        <v>19</v>
      </c>
      <c r="E43" s="8" t="s">
        <v>202</v>
      </c>
      <c r="F43" s="4" t="s">
        <v>7</v>
      </c>
      <c r="G43" s="10"/>
      <c r="H43" s="11" t="s">
        <v>39</v>
      </c>
      <c r="I43" s="17" t="s">
        <v>17</v>
      </c>
      <c r="J43" s="8" t="s">
        <v>203</v>
      </c>
      <c r="K43" s="20" t="s">
        <v>20</v>
      </c>
    </row>
    <row r="44" spans="2:11" ht="15.75" thickBot="1">
      <c r="B44" s="13">
        <v>0.78125</v>
      </c>
      <c r="C44" s="14" t="s">
        <v>40</v>
      </c>
      <c r="D44" s="15" t="s">
        <v>16</v>
      </c>
      <c r="E44" s="8" t="s">
        <v>204</v>
      </c>
      <c r="F44" s="7" t="s">
        <v>10</v>
      </c>
      <c r="G44" s="10"/>
      <c r="H44" s="18" t="s">
        <v>41</v>
      </c>
      <c r="I44" s="12" t="s">
        <v>13</v>
      </c>
      <c r="J44" s="8" t="s">
        <v>205</v>
      </c>
      <c r="K44" s="9" t="s">
        <v>11</v>
      </c>
    </row>
    <row r="45" spans="2:11" ht="15.75" thickBot="1">
      <c r="B45" s="5">
        <v>0.8125</v>
      </c>
      <c r="C45" s="22" t="s">
        <v>42</v>
      </c>
      <c r="D45" s="4" t="s">
        <v>7</v>
      </c>
      <c r="E45" s="16" t="s">
        <v>206</v>
      </c>
      <c r="F45" s="20" t="s">
        <v>20</v>
      </c>
      <c r="G45" s="10"/>
      <c r="H45" s="11" t="s">
        <v>43</v>
      </c>
      <c r="I45" s="19" t="s">
        <v>19</v>
      </c>
      <c r="J45" s="16" t="s">
        <v>207</v>
      </c>
      <c r="K45" s="15" t="s">
        <v>16</v>
      </c>
    </row>
    <row r="46" spans="2:11" ht="15.75" thickBot="1">
      <c r="B46" s="13">
        <v>0.83333333333333337</v>
      </c>
      <c r="C46" s="14" t="s">
        <v>44</v>
      </c>
      <c r="D46" s="9" t="s">
        <v>11</v>
      </c>
      <c r="E46" s="8" t="s">
        <v>208</v>
      </c>
      <c r="F46" s="17" t="s">
        <v>17</v>
      </c>
      <c r="G46" s="10"/>
      <c r="H46" s="18" t="s">
        <v>45</v>
      </c>
      <c r="I46" s="7" t="s">
        <v>10</v>
      </c>
      <c r="J46" s="8" t="s">
        <v>209</v>
      </c>
      <c r="K46" s="12" t="s">
        <v>13</v>
      </c>
    </row>
    <row r="47" spans="2:11" ht="15.75" thickBot="1">
      <c r="B47" s="5">
        <v>0.85416666666666663</v>
      </c>
      <c r="C47" s="22" t="s">
        <v>46</v>
      </c>
      <c r="D47" s="15" t="s">
        <v>16</v>
      </c>
      <c r="E47" s="16" t="s">
        <v>210</v>
      </c>
      <c r="F47" s="4" t="s">
        <v>7</v>
      </c>
      <c r="G47" s="10"/>
      <c r="H47" s="22" t="s">
        <v>47</v>
      </c>
      <c r="I47" s="20" t="s">
        <v>20</v>
      </c>
      <c r="J47" s="16" t="s">
        <v>211</v>
      </c>
      <c r="K47" s="9" t="s">
        <v>11</v>
      </c>
    </row>
    <row r="48" spans="2:11" ht="15.75" thickBot="1">
      <c r="B48" s="13">
        <v>0.875</v>
      </c>
      <c r="C48" s="14" t="s">
        <v>48</v>
      </c>
      <c r="D48" s="12" t="s">
        <v>13</v>
      </c>
      <c r="E48" s="8" t="s">
        <v>212</v>
      </c>
      <c r="F48" s="19" t="s">
        <v>19</v>
      </c>
      <c r="G48" s="10"/>
      <c r="H48" s="14" t="s">
        <v>49</v>
      </c>
      <c r="I48" s="17" t="s">
        <v>17</v>
      </c>
      <c r="J48" s="8" t="s">
        <v>213</v>
      </c>
      <c r="K48" s="7" t="s">
        <v>10</v>
      </c>
    </row>
    <row r="49" spans="2:12" ht="15.75" thickBot="1">
      <c r="B49" s="5">
        <v>0.89583333333333337</v>
      </c>
      <c r="C49" s="22" t="s">
        <v>50</v>
      </c>
      <c r="D49" s="4" t="s">
        <v>7</v>
      </c>
      <c r="E49" s="16" t="s">
        <v>214</v>
      </c>
      <c r="F49" s="9" t="s">
        <v>11</v>
      </c>
      <c r="G49" s="10"/>
      <c r="H49" s="22" t="s">
        <v>51</v>
      </c>
      <c r="I49" s="15" t="s">
        <v>16</v>
      </c>
      <c r="J49" s="16" t="s">
        <v>215</v>
      </c>
      <c r="K49" s="12" t="s">
        <v>13</v>
      </c>
      <c r="L49" s="37" t="s">
        <v>82</v>
      </c>
    </row>
    <row r="58" spans="2:12" ht="27" customHeight="1" thickBot="1"/>
    <row r="59" spans="2:12" ht="15.75" thickBot="1">
      <c r="B59" s="251" t="s">
        <v>224</v>
      </c>
      <c r="C59" s="252"/>
      <c r="D59" s="252"/>
      <c r="E59" s="252"/>
      <c r="F59" s="252"/>
      <c r="G59" s="252"/>
      <c r="H59" s="252"/>
      <c r="I59" s="252"/>
      <c r="J59" s="252"/>
      <c r="K59" s="253"/>
    </row>
    <row r="60" spans="2:12" ht="16.5" thickTop="1" thickBot="1">
      <c r="B60" s="254" t="s">
        <v>2</v>
      </c>
      <c r="C60" s="255"/>
      <c r="D60" s="1" t="s">
        <v>3</v>
      </c>
      <c r="E60" s="1"/>
      <c r="F60" s="1" t="s">
        <v>4</v>
      </c>
      <c r="G60" s="2"/>
      <c r="H60" s="3"/>
      <c r="I60" s="1" t="s">
        <v>5</v>
      </c>
      <c r="J60" s="1"/>
      <c r="K60" s="1" t="s">
        <v>6</v>
      </c>
    </row>
    <row r="61" spans="2:12" ht="16.5" thickTop="1" thickBot="1">
      <c r="B61" s="5">
        <v>0.75</v>
      </c>
      <c r="C61" s="6" t="s">
        <v>9</v>
      </c>
      <c r="D61" s="15" t="s">
        <v>16</v>
      </c>
      <c r="E61" s="181" t="s">
        <v>226</v>
      </c>
      <c r="F61" s="12" t="s">
        <v>13</v>
      </c>
      <c r="G61" s="10"/>
      <c r="H61" s="11" t="s">
        <v>12</v>
      </c>
      <c r="I61" s="4" t="s">
        <v>7</v>
      </c>
      <c r="J61" s="181" t="s">
        <v>227</v>
      </c>
      <c r="K61" s="9" t="s">
        <v>11</v>
      </c>
    </row>
    <row r="62" spans="2:12" ht="15.75" thickBot="1">
      <c r="B62" s="13">
        <v>0.78125</v>
      </c>
      <c r="C62" s="14" t="s">
        <v>15</v>
      </c>
      <c r="D62" s="19" t="s">
        <v>19</v>
      </c>
      <c r="E62" s="16" t="s">
        <v>228</v>
      </c>
      <c r="F62" s="17" t="s">
        <v>17</v>
      </c>
      <c r="G62" s="10"/>
      <c r="H62" s="18" t="s">
        <v>18</v>
      </c>
      <c r="I62" s="7" t="s">
        <v>10</v>
      </c>
      <c r="J62" s="16" t="s">
        <v>229</v>
      </c>
      <c r="K62" s="20" t="s">
        <v>20</v>
      </c>
    </row>
    <row r="63" spans="2:12" ht="15.75" thickBot="1">
      <c r="B63" s="5">
        <v>0.8125</v>
      </c>
      <c r="C63" s="6" t="s">
        <v>22</v>
      </c>
      <c r="D63" s="12" t="s">
        <v>13</v>
      </c>
      <c r="E63" s="8" t="s">
        <v>230</v>
      </c>
      <c r="F63" s="4" t="s">
        <v>7</v>
      </c>
      <c r="G63" s="10"/>
      <c r="H63" s="11" t="s">
        <v>23</v>
      </c>
      <c r="I63" s="9" t="s">
        <v>11</v>
      </c>
      <c r="J63" s="8" t="s">
        <v>231</v>
      </c>
      <c r="K63" s="7" t="s">
        <v>10</v>
      </c>
    </row>
    <row r="64" spans="2:12" ht="15.75" thickBot="1">
      <c r="B64" s="13">
        <v>0.83333333333333337</v>
      </c>
      <c r="C64" s="14" t="s">
        <v>25</v>
      </c>
      <c r="D64" s="20" t="s">
        <v>20</v>
      </c>
      <c r="E64" s="16" t="s">
        <v>232</v>
      </c>
      <c r="F64" s="19" t="s">
        <v>19</v>
      </c>
      <c r="G64" s="10"/>
      <c r="H64" s="18" t="s">
        <v>26</v>
      </c>
      <c r="I64" s="17" t="s">
        <v>17</v>
      </c>
      <c r="J64" s="16" t="s">
        <v>233</v>
      </c>
      <c r="K64" s="15" t="s">
        <v>16</v>
      </c>
    </row>
    <row r="65" spans="2:12" ht="15.75" thickBot="1">
      <c r="B65" s="5">
        <v>0.85416666666666663</v>
      </c>
      <c r="C65" s="6" t="s">
        <v>28</v>
      </c>
      <c r="D65" s="7" t="s">
        <v>10</v>
      </c>
      <c r="E65" s="8" t="s">
        <v>234</v>
      </c>
      <c r="F65" s="4" t="s">
        <v>7</v>
      </c>
      <c r="G65" s="10"/>
      <c r="H65" s="21" t="s">
        <v>29</v>
      </c>
      <c r="I65" s="12" t="s">
        <v>13</v>
      </c>
      <c r="J65" s="8" t="s">
        <v>235</v>
      </c>
      <c r="K65" s="17" t="s">
        <v>17</v>
      </c>
    </row>
    <row r="66" spans="2:12" ht="15.75" thickBot="1">
      <c r="B66" s="13">
        <v>0.875</v>
      </c>
      <c r="C66" s="14" t="s">
        <v>31</v>
      </c>
      <c r="D66" s="15" t="s">
        <v>16</v>
      </c>
      <c r="E66" s="16" t="s">
        <v>236</v>
      </c>
      <c r="F66" s="20" t="s">
        <v>20</v>
      </c>
      <c r="G66" s="10"/>
      <c r="H66" s="18" t="s">
        <v>32</v>
      </c>
      <c r="I66" s="19" t="s">
        <v>19</v>
      </c>
      <c r="J66" s="16" t="s">
        <v>237</v>
      </c>
      <c r="K66" s="9" t="s">
        <v>11</v>
      </c>
    </row>
    <row r="67" spans="2:12" ht="15.75" thickBot="1">
      <c r="B67" s="5">
        <v>0.89583333333333337</v>
      </c>
      <c r="C67" s="6" t="s">
        <v>34</v>
      </c>
      <c r="D67" s="4" t="s">
        <v>7</v>
      </c>
      <c r="E67" s="8" t="s">
        <v>238</v>
      </c>
      <c r="F67" s="17" t="s">
        <v>17</v>
      </c>
      <c r="G67" s="10"/>
      <c r="H67" s="21" t="s">
        <v>35</v>
      </c>
      <c r="I67" s="7" t="s">
        <v>10</v>
      </c>
      <c r="J67" s="8" t="s">
        <v>239</v>
      </c>
      <c r="K67" s="19" t="s">
        <v>19</v>
      </c>
    </row>
    <row r="68" spans="2:12" ht="27" customHeight="1"/>
    <row r="69" spans="2:12" ht="27" customHeight="1" thickBot="1"/>
    <row r="70" spans="2:12" ht="15.75" thickBot="1">
      <c r="B70" s="251" t="s">
        <v>225</v>
      </c>
      <c r="C70" s="252"/>
      <c r="D70" s="252"/>
      <c r="E70" s="252"/>
      <c r="F70" s="252"/>
      <c r="G70" s="252"/>
      <c r="H70" s="252"/>
      <c r="I70" s="252"/>
      <c r="J70" s="252"/>
      <c r="K70" s="253"/>
    </row>
    <row r="71" spans="2:12" ht="16.5" thickTop="1" thickBot="1">
      <c r="B71" s="254" t="s">
        <v>2</v>
      </c>
      <c r="C71" s="255"/>
      <c r="D71" s="1" t="s">
        <v>3</v>
      </c>
      <c r="E71" s="1"/>
      <c r="F71" s="1" t="s">
        <v>4</v>
      </c>
      <c r="G71" s="2"/>
      <c r="H71" s="3"/>
      <c r="I71" s="1" t="s">
        <v>5</v>
      </c>
      <c r="J71" s="1"/>
      <c r="K71" s="1" t="s">
        <v>6</v>
      </c>
    </row>
    <row r="72" spans="2:12" ht="16.5" thickTop="1" thickBot="1">
      <c r="B72" s="5">
        <v>0.75</v>
      </c>
      <c r="C72" s="22" t="s">
        <v>38</v>
      </c>
      <c r="D72" s="9" t="s">
        <v>11</v>
      </c>
      <c r="E72" s="16" t="s">
        <v>240</v>
      </c>
      <c r="F72" s="15" t="s">
        <v>16</v>
      </c>
      <c r="G72" s="10"/>
      <c r="H72" s="11" t="s">
        <v>39</v>
      </c>
      <c r="I72" s="20" t="s">
        <v>20</v>
      </c>
      <c r="J72" s="16" t="s">
        <v>241</v>
      </c>
      <c r="K72" s="12" t="s">
        <v>13</v>
      </c>
    </row>
    <row r="73" spans="2:12" ht="15.75" thickBot="1">
      <c r="B73" s="13">
        <v>0.78125</v>
      </c>
      <c r="C73" s="14" t="s">
        <v>40</v>
      </c>
      <c r="D73" s="17" t="s">
        <v>17</v>
      </c>
      <c r="E73" s="8" t="s">
        <v>242</v>
      </c>
      <c r="F73" s="20" t="s">
        <v>20</v>
      </c>
      <c r="G73" s="10"/>
      <c r="H73" s="18" t="s">
        <v>41</v>
      </c>
      <c r="I73" s="19" t="s">
        <v>19</v>
      </c>
      <c r="J73" s="8" t="s">
        <v>243</v>
      </c>
      <c r="K73" s="4" t="s">
        <v>7</v>
      </c>
    </row>
    <row r="74" spans="2:12" ht="15.75" thickBot="1">
      <c r="B74" s="5">
        <v>0.8125</v>
      </c>
      <c r="C74" s="22" t="s">
        <v>42</v>
      </c>
      <c r="D74" s="12" t="s">
        <v>13</v>
      </c>
      <c r="E74" s="8" t="s">
        <v>244</v>
      </c>
      <c r="F74" s="9" t="s">
        <v>11</v>
      </c>
      <c r="G74" s="10"/>
      <c r="H74" s="11" t="s">
        <v>43</v>
      </c>
      <c r="I74" s="15" t="s">
        <v>16</v>
      </c>
      <c r="J74" s="142" t="s">
        <v>246</v>
      </c>
      <c r="K74" s="7" t="s">
        <v>10</v>
      </c>
    </row>
    <row r="75" spans="2:12" ht="15.75" thickBot="1">
      <c r="B75" s="13">
        <v>0.83333333333333337</v>
      </c>
      <c r="C75" s="14" t="s">
        <v>44</v>
      </c>
      <c r="D75" s="19" t="s">
        <v>19</v>
      </c>
      <c r="E75" s="16" t="s">
        <v>245</v>
      </c>
      <c r="F75" s="15" t="s">
        <v>16</v>
      </c>
      <c r="G75" s="10"/>
      <c r="H75" s="18" t="s">
        <v>45</v>
      </c>
      <c r="I75" s="4" t="s">
        <v>7</v>
      </c>
      <c r="J75" s="16" t="s">
        <v>247</v>
      </c>
      <c r="K75" s="20" t="s">
        <v>20</v>
      </c>
    </row>
    <row r="76" spans="2:12" ht="15.75" thickBot="1">
      <c r="B76" s="5">
        <v>0.85416666666666663</v>
      </c>
      <c r="C76" s="22" t="s">
        <v>46</v>
      </c>
      <c r="D76" s="7" t="s">
        <v>10</v>
      </c>
      <c r="E76" s="142" t="s">
        <v>248</v>
      </c>
      <c r="F76" s="12" t="s">
        <v>13</v>
      </c>
      <c r="G76" s="10"/>
      <c r="H76" s="22" t="s">
        <v>47</v>
      </c>
      <c r="I76" s="9" t="s">
        <v>11</v>
      </c>
      <c r="J76" s="8" t="s">
        <v>249</v>
      </c>
      <c r="K76" s="17" t="s">
        <v>17</v>
      </c>
    </row>
    <row r="77" spans="2:12" ht="15.75" thickBot="1">
      <c r="B77" s="13">
        <v>0.875</v>
      </c>
      <c r="C77" s="14" t="s">
        <v>48</v>
      </c>
      <c r="D77" s="20" t="s">
        <v>20</v>
      </c>
      <c r="E77" s="16" t="s">
        <v>250</v>
      </c>
      <c r="F77" s="9" t="s">
        <v>11</v>
      </c>
      <c r="G77" s="10"/>
      <c r="H77" s="14" t="s">
        <v>49</v>
      </c>
      <c r="I77" s="15" t="s">
        <v>16</v>
      </c>
      <c r="J77" s="16" t="s">
        <v>251</v>
      </c>
      <c r="K77" s="4" t="s">
        <v>7</v>
      </c>
    </row>
    <row r="78" spans="2:12" ht="15.75" thickBot="1">
      <c r="B78" s="5">
        <v>0.89583333333333337</v>
      </c>
      <c r="C78" s="22" t="s">
        <v>50</v>
      </c>
      <c r="D78" s="17" t="s">
        <v>17</v>
      </c>
      <c r="E78" s="142" t="s">
        <v>252</v>
      </c>
      <c r="F78" s="7" t="s">
        <v>10</v>
      </c>
      <c r="G78" s="10"/>
      <c r="H78" s="22" t="s">
        <v>51</v>
      </c>
      <c r="I78" s="12" t="s">
        <v>13</v>
      </c>
      <c r="J78" s="8" t="s">
        <v>253</v>
      </c>
      <c r="K78" s="19" t="s">
        <v>19</v>
      </c>
      <c r="L78" s="37" t="s">
        <v>187</v>
      </c>
    </row>
    <row r="87" spans="2:13" ht="26.25" customHeight="1" thickBot="1"/>
    <row r="88" spans="2:13" ht="27" customHeight="1" thickBot="1">
      <c r="B88" s="259" t="s">
        <v>290</v>
      </c>
      <c r="C88" s="260"/>
      <c r="D88" s="260"/>
      <c r="E88" s="260"/>
      <c r="F88" s="260"/>
      <c r="G88" s="260"/>
      <c r="H88" s="260"/>
      <c r="I88" s="260"/>
      <c r="J88" s="260"/>
      <c r="K88" s="261"/>
    </row>
    <row r="89" spans="2:13" ht="16.5" thickTop="1" thickBot="1">
      <c r="B89" s="254" t="s">
        <v>2</v>
      </c>
      <c r="C89" s="255"/>
      <c r="D89" s="1" t="s">
        <v>3</v>
      </c>
      <c r="E89" s="1"/>
      <c r="F89" s="1" t="s">
        <v>4</v>
      </c>
      <c r="G89" s="2"/>
      <c r="H89" s="168"/>
      <c r="I89" s="1" t="s">
        <v>5</v>
      </c>
      <c r="J89" s="1"/>
      <c r="K89" s="1" t="s">
        <v>6</v>
      </c>
    </row>
    <row r="90" spans="2:13" ht="16.5" thickTop="1" thickBot="1">
      <c r="B90" s="156">
        <v>0.58333333333333337</v>
      </c>
      <c r="C90" s="157" t="s">
        <v>9</v>
      </c>
      <c r="D90" s="7" t="s">
        <v>10</v>
      </c>
      <c r="E90" s="158" t="s">
        <v>255</v>
      </c>
      <c r="F90" s="17" t="s">
        <v>17</v>
      </c>
      <c r="G90" s="159"/>
      <c r="H90" s="157" t="s">
        <v>12</v>
      </c>
      <c r="I90" s="19" t="s">
        <v>19</v>
      </c>
      <c r="J90" s="158" t="s">
        <v>256</v>
      </c>
      <c r="K90" s="12" t="s">
        <v>13</v>
      </c>
    </row>
    <row r="91" spans="2:13" ht="15.75" thickBot="1">
      <c r="B91" s="160">
        <v>0.61458333333333337</v>
      </c>
      <c r="C91" s="169" t="s">
        <v>15</v>
      </c>
      <c r="D91" s="12" t="s">
        <v>13</v>
      </c>
      <c r="E91" s="161" t="s">
        <v>257</v>
      </c>
      <c r="F91" s="15" t="s">
        <v>16</v>
      </c>
      <c r="G91" s="162"/>
      <c r="H91" s="169" t="s">
        <v>18</v>
      </c>
      <c r="I91" s="9" t="s">
        <v>11</v>
      </c>
      <c r="J91" s="161" t="s">
        <v>258</v>
      </c>
      <c r="K91" s="4" t="s">
        <v>7</v>
      </c>
    </row>
    <row r="92" spans="2:13" ht="15.75" thickBot="1">
      <c r="B92" s="163">
        <v>0.64583333333333337</v>
      </c>
      <c r="C92" s="164" t="s">
        <v>22</v>
      </c>
      <c r="D92" s="17" t="s">
        <v>17</v>
      </c>
      <c r="E92" s="165" t="s">
        <v>259</v>
      </c>
      <c r="F92" s="19" t="s">
        <v>19</v>
      </c>
      <c r="G92" s="162"/>
      <c r="H92" s="164" t="s">
        <v>23</v>
      </c>
      <c r="I92" s="20" t="s">
        <v>20</v>
      </c>
      <c r="J92" s="165" t="s">
        <v>260</v>
      </c>
      <c r="K92" s="7" t="s">
        <v>10</v>
      </c>
    </row>
    <row r="93" spans="2:13" ht="15.75" thickBot="1">
      <c r="B93" s="160">
        <v>0.66666666666666663</v>
      </c>
      <c r="C93" s="169" t="s">
        <v>25</v>
      </c>
      <c r="D93" s="4" t="s">
        <v>7</v>
      </c>
      <c r="E93" s="161" t="s">
        <v>261</v>
      </c>
      <c r="F93" s="12" t="s">
        <v>13</v>
      </c>
      <c r="G93" s="162"/>
      <c r="H93" s="169" t="s">
        <v>26</v>
      </c>
      <c r="I93" s="7" t="s">
        <v>10</v>
      </c>
      <c r="J93" s="161" t="s">
        <v>262</v>
      </c>
      <c r="K93" s="9" t="s">
        <v>11</v>
      </c>
    </row>
    <row r="94" spans="2:13" ht="15.75" thickBot="1">
      <c r="B94" s="163">
        <v>0.6875</v>
      </c>
      <c r="C94" s="164" t="s">
        <v>28</v>
      </c>
      <c r="D94" s="19" t="s">
        <v>19</v>
      </c>
      <c r="E94" s="165" t="s">
        <v>263</v>
      </c>
      <c r="F94" s="20" t="s">
        <v>20</v>
      </c>
      <c r="G94" s="162"/>
      <c r="H94" s="164" t="s">
        <v>29</v>
      </c>
      <c r="I94" s="15" t="s">
        <v>16</v>
      </c>
      <c r="J94" s="165" t="s">
        <v>264</v>
      </c>
      <c r="K94" s="17" t="s">
        <v>17</v>
      </c>
    </row>
    <row r="95" spans="2:13" ht="15.75" thickBot="1">
      <c r="B95" s="160">
        <v>0.70833333333333337</v>
      </c>
      <c r="C95" s="169" t="s">
        <v>31</v>
      </c>
      <c r="D95" s="4" t="s">
        <v>7</v>
      </c>
      <c r="E95" s="161" t="s">
        <v>265</v>
      </c>
      <c r="F95" s="7" t="s">
        <v>10</v>
      </c>
      <c r="G95" s="162"/>
      <c r="H95" s="169" t="s">
        <v>32</v>
      </c>
      <c r="I95" s="17" t="s">
        <v>17</v>
      </c>
      <c r="J95" s="161" t="s">
        <v>266</v>
      </c>
      <c r="K95" s="12" t="s">
        <v>13</v>
      </c>
    </row>
    <row r="96" spans="2:13" ht="15.75" thickBot="1">
      <c r="B96" s="163">
        <v>0.72916666666666663</v>
      </c>
      <c r="C96" s="164" t="s">
        <v>34</v>
      </c>
      <c r="D96" s="20" t="s">
        <v>20</v>
      </c>
      <c r="E96" s="165" t="s">
        <v>267</v>
      </c>
      <c r="F96" s="15" t="s">
        <v>16</v>
      </c>
      <c r="G96" s="162"/>
      <c r="H96" s="164" t="s">
        <v>35</v>
      </c>
      <c r="I96" s="9" t="s">
        <v>11</v>
      </c>
      <c r="J96" s="165" t="s">
        <v>268</v>
      </c>
      <c r="K96" s="19" t="s">
        <v>19</v>
      </c>
      <c r="M96" s="185"/>
    </row>
    <row r="97" spans="2:12" ht="15.75" thickBot="1">
      <c r="B97" s="160">
        <v>0.75</v>
      </c>
      <c r="C97" s="169" t="s">
        <v>38</v>
      </c>
      <c r="D97" s="17" t="s">
        <v>17</v>
      </c>
      <c r="E97" s="161" t="s">
        <v>269</v>
      </c>
      <c r="F97" s="4" t="s">
        <v>7</v>
      </c>
      <c r="G97" s="162"/>
      <c r="H97" s="169" t="s">
        <v>39</v>
      </c>
      <c r="I97" s="19" t="s">
        <v>19</v>
      </c>
      <c r="J97" s="161" t="s">
        <v>270</v>
      </c>
      <c r="K97" s="7" t="s">
        <v>10</v>
      </c>
    </row>
    <row r="98" spans="2:12" ht="15.75" thickBot="1">
      <c r="B98" s="163">
        <v>0.77083333333333337</v>
      </c>
      <c r="C98" s="164" t="s">
        <v>40</v>
      </c>
      <c r="D98" s="15" t="s">
        <v>16</v>
      </c>
      <c r="E98" s="165" t="s">
        <v>271</v>
      </c>
      <c r="F98" s="9" t="s">
        <v>11</v>
      </c>
      <c r="G98" s="162"/>
      <c r="H98" s="164" t="s">
        <v>41</v>
      </c>
      <c r="I98" s="12" t="s">
        <v>13</v>
      </c>
      <c r="J98" s="165" t="s">
        <v>272</v>
      </c>
      <c r="K98" s="20" t="s">
        <v>20</v>
      </c>
      <c r="L98" s="179"/>
    </row>
    <row r="99" spans="2:12" ht="15.75" thickBot="1">
      <c r="B99" s="170">
        <v>0.79166666666666663</v>
      </c>
      <c r="C99" s="171" t="s">
        <v>42</v>
      </c>
      <c r="D99" s="20" t="s">
        <v>20</v>
      </c>
      <c r="E99" s="180" t="s">
        <v>273</v>
      </c>
      <c r="F99" s="17" t="s">
        <v>17</v>
      </c>
      <c r="G99" s="172"/>
      <c r="H99" s="173" t="s">
        <v>43</v>
      </c>
      <c r="I99" s="4" t="s">
        <v>7</v>
      </c>
      <c r="J99" s="180" t="s">
        <v>274</v>
      </c>
      <c r="K99" s="19" t="s">
        <v>19</v>
      </c>
      <c r="L99" s="178"/>
    </row>
    <row r="100" spans="2:12" ht="14.25" customHeight="1" thickBot="1">
      <c r="B100" s="174">
        <v>0.8125</v>
      </c>
      <c r="C100" s="175" t="s">
        <v>44</v>
      </c>
      <c r="D100" s="9" t="s">
        <v>11</v>
      </c>
      <c r="E100" s="176" t="s">
        <v>275</v>
      </c>
      <c r="F100" s="12" t="s">
        <v>13</v>
      </c>
      <c r="G100" s="172"/>
      <c r="H100" s="177" t="s">
        <v>45</v>
      </c>
      <c r="I100" s="7" t="s">
        <v>10</v>
      </c>
      <c r="J100" s="176" t="s">
        <v>276</v>
      </c>
      <c r="K100" s="15" t="s">
        <v>16</v>
      </c>
    </row>
    <row r="101" spans="2:12" ht="15.75" thickBot="1">
      <c r="B101" s="170">
        <v>0.83333333333333337</v>
      </c>
      <c r="C101" s="171" t="s">
        <v>46</v>
      </c>
      <c r="D101" s="15" t="s">
        <v>16</v>
      </c>
      <c r="E101" s="180" t="s">
        <v>277</v>
      </c>
      <c r="F101" s="19" t="s">
        <v>19</v>
      </c>
      <c r="G101" s="172"/>
      <c r="H101" s="171" t="s">
        <v>47</v>
      </c>
      <c r="I101" s="20" t="s">
        <v>20</v>
      </c>
      <c r="J101" s="180" t="s">
        <v>278</v>
      </c>
      <c r="K101" s="4" t="s">
        <v>7</v>
      </c>
    </row>
    <row r="102" spans="2:12" ht="15.75" thickBot="1">
      <c r="B102" s="174">
        <v>0.85416666666666663</v>
      </c>
      <c r="C102" s="175" t="s">
        <v>48</v>
      </c>
      <c r="D102" s="12" t="s">
        <v>13</v>
      </c>
      <c r="E102" s="176" t="s">
        <v>279</v>
      </c>
      <c r="F102" s="7" t="s">
        <v>10</v>
      </c>
      <c r="G102" s="172"/>
      <c r="H102" s="175" t="s">
        <v>49</v>
      </c>
      <c r="I102" s="17" t="s">
        <v>17</v>
      </c>
      <c r="J102" s="176" t="s">
        <v>280</v>
      </c>
      <c r="K102" s="9" t="s">
        <v>11</v>
      </c>
    </row>
    <row r="103" spans="2:12" ht="15.75" thickBot="1">
      <c r="B103" s="182">
        <v>0.875</v>
      </c>
      <c r="C103" s="171" t="s">
        <v>50</v>
      </c>
      <c r="D103" s="9" t="s">
        <v>11</v>
      </c>
      <c r="E103" s="180" t="s">
        <v>281</v>
      </c>
      <c r="F103" s="20" t="s">
        <v>20</v>
      </c>
      <c r="G103" s="172"/>
      <c r="H103" s="171" t="s">
        <v>51</v>
      </c>
      <c r="I103" s="4" t="s">
        <v>7</v>
      </c>
      <c r="J103" s="180" t="s">
        <v>282</v>
      </c>
      <c r="K103" s="15" t="s">
        <v>16</v>
      </c>
      <c r="L103" s="184" t="s">
        <v>221</v>
      </c>
    </row>
    <row r="104" spans="2:12" ht="16.5" thickTop="1" thickBot="1">
      <c r="B104" s="183">
        <v>0.89583333333333337</v>
      </c>
      <c r="C104" s="262" t="s">
        <v>219</v>
      </c>
      <c r="D104" s="263"/>
      <c r="E104" s="263"/>
      <c r="F104" s="264"/>
      <c r="G104" s="166"/>
      <c r="H104" s="262" t="s">
        <v>222</v>
      </c>
      <c r="I104" s="263"/>
      <c r="J104" s="263"/>
      <c r="K104" s="264"/>
    </row>
    <row r="105" spans="2:12" ht="15.75" thickBot="1">
      <c r="B105" s="163">
        <v>0.91666666666666663</v>
      </c>
      <c r="C105" s="265" t="s">
        <v>220</v>
      </c>
      <c r="D105" s="266"/>
      <c r="E105" s="266"/>
      <c r="F105" s="267"/>
      <c r="G105" s="167"/>
      <c r="H105" s="265" t="s">
        <v>223</v>
      </c>
      <c r="I105" s="268"/>
      <c r="J105" s="268"/>
      <c r="K105" s="269"/>
    </row>
    <row r="106" spans="2:12" ht="9.75" customHeight="1"/>
    <row r="107" spans="2:12" ht="21" customHeight="1">
      <c r="B107" s="191" t="s">
        <v>286</v>
      </c>
    </row>
    <row r="108" spans="2:12">
      <c r="B108" s="25" t="s">
        <v>283</v>
      </c>
      <c r="D108" s="192" t="s">
        <v>288</v>
      </c>
      <c r="G108" s="25" t="s">
        <v>284</v>
      </c>
      <c r="I108" s="192" t="s">
        <v>289</v>
      </c>
    </row>
    <row r="109" spans="2:12">
      <c r="C109" s="25" t="s">
        <v>117</v>
      </c>
      <c r="D109" s="192">
        <v>332</v>
      </c>
      <c r="E109" t="s">
        <v>294</v>
      </c>
      <c r="H109" s="25" t="s">
        <v>130</v>
      </c>
      <c r="I109" s="192">
        <v>590</v>
      </c>
      <c r="J109" t="s">
        <v>16</v>
      </c>
    </row>
    <row r="110" spans="2:12">
      <c r="C110" t="s">
        <v>285</v>
      </c>
      <c r="D110" s="192">
        <v>332</v>
      </c>
      <c r="E110" t="s">
        <v>20</v>
      </c>
      <c r="H110" t="s">
        <v>287</v>
      </c>
      <c r="I110" s="192">
        <v>563</v>
      </c>
      <c r="J110" t="s">
        <v>17</v>
      </c>
    </row>
    <row r="111" spans="2:12">
      <c r="C111" t="s">
        <v>127</v>
      </c>
      <c r="D111" s="192">
        <v>310</v>
      </c>
      <c r="E111" t="s">
        <v>19</v>
      </c>
      <c r="H111" t="s">
        <v>186</v>
      </c>
      <c r="I111" s="192">
        <v>552</v>
      </c>
      <c r="J111" t="s">
        <v>13</v>
      </c>
    </row>
    <row r="112" spans="2:12">
      <c r="C112" t="s">
        <v>119</v>
      </c>
      <c r="D112" s="192">
        <v>308</v>
      </c>
      <c r="E112" t="s">
        <v>19</v>
      </c>
    </row>
    <row r="113" spans="2:13">
      <c r="C113" t="s">
        <v>118</v>
      </c>
      <c r="D113" s="192">
        <v>287</v>
      </c>
      <c r="E113" t="s">
        <v>11</v>
      </c>
    </row>
    <row r="114" spans="2:13">
      <c r="C114" t="s">
        <v>133</v>
      </c>
      <c r="D114" s="192">
        <v>247</v>
      </c>
      <c r="E114" t="s">
        <v>17</v>
      </c>
    </row>
    <row r="115" spans="2:13">
      <c r="C115" t="s">
        <v>179</v>
      </c>
      <c r="D115" s="192">
        <v>192</v>
      </c>
      <c r="E115" t="s">
        <v>13</v>
      </c>
    </row>
    <row r="116" spans="2:13">
      <c r="C116" t="s">
        <v>125</v>
      </c>
      <c r="D116" s="192">
        <v>80</v>
      </c>
      <c r="E116" t="s">
        <v>16</v>
      </c>
    </row>
    <row r="117" spans="2:13" ht="27" customHeight="1" thickBot="1"/>
    <row r="118" spans="2:13" ht="15.75" thickBot="1">
      <c r="B118" s="251" t="s">
        <v>291</v>
      </c>
      <c r="C118" s="252"/>
      <c r="D118" s="252"/>
      <c r="E118" s="252"/>
      <c r="F118" s="252"/>
      <c r="G118" s="252"/>
      <c r="H118" s="252"/>
      <c r="I118" s="252"/>
      <c r="J118" s="252"/>
      <c r="K118" s="253"/>
    </row>
    <row r="119" spans="2:13" ht="16.5" thickTop="1" thickBot="1">
      <c r="B119" s="254" t="s">
        <v>2</v>
      </c>
      <c r="C119" s="255"/>
      <c r="D119" s="1" t="s">
        <v>3</v>
      </c>
      <c r="E119" s="1"/>
      <c r="F119" s="1" t="s">
        <v>4</v>
      </c>
      <c r="G119" s="2"/>
      <c r="H119" s="3"/>
      <c r="I119" s="1" t="s">
        <v>5</v>
      </c>
      <c r="J119" s="1"/>
      <c r="K119" s="1" t="s">
        <v>6</v>
      </c>
    </row>
    <row r="120" spans="2:13" ht="16.5" thickTop="1" thickBot="1">
      <c r="B120" s="5">
        <v>0.75</v>
      </c>
      <c r="C120" s="6" t="s">
        <v>9</v>
      </c>
      <c r="D120" s="4" t="s">
        <v>7</v>
      </c>
      <c r="E120" s="181" t="s">
        <v>300</v>
      </c>
      <c r="F120" s="15" t="s">
        <v>16</v>
      </c>
      <c r="G120" s="10"/>
      <c r="H120" s="11" t="s">
        <v>12</v>
      </c>
      <c r="I120" s="9" t="s">
        <v>11</v>
      </c>
      <c r="J120" s="181" t="s">
        <v>301</v>
      </c>
      <c r="K120" s="20" t="s">
        <v>20</v>
      </c>
    </row>
    <row r="121" spans="2:13" ht="15.75" thickBot="1">
      <c r="B121" s="13">
        <v>0.78125</v>
      </c>
      <c r="C121" s="14" t="s">
        <v>15</v>
      </c>
      <c r="D121" s="19" t="s">
        <v>19</v>
      </c>
      <c r="E121" s="16" t="s">
        <v>302</v>
      </c>
      <c r="F121" s="12" t="s">
        <v>13</v>
      </c>
      <c r="G121" s="10"/>
      <c r="H121" s="18" t="s">
        <v>18</v>
      </c>
      <c r="I121" s="7" t="s">
        <v>10</v>
      </c>
      <c r="J121" s="16" t="s">
        <v>303</v>
      </c>
      <c r="K121" s="17" t="s">
        <v>17</v>
      </c>
      <c r="M121" s="185"/>
    </row>
    <row r="122" spans="2:13" ht="15.75" thickBot="1">
      <c r="B122" s="5">
        <v>0.8125</v>
      </c>
      <c r="C122" s="6" t="s">
        <v>22</v>
      </c>
      <c r="D122" s="9" t="s">
        <v>11</v>
      </c>
      <c r="E122" s="181" t="s">
        <v>304</v>
      </c>
      <c r="F122" s="4" t="s">
        <v>7</v>
      </c>
      <c r="G122" s="10"/>
      <c r="H122" s="11" t="s">
        <v>23</v>
      </c>
      <c r="I122" s="12" t="s">
        <v>13</v>
      </c>
      <c r="J122" s="181" t="s">
        <v>305</v>
      </c>
      <c r="K122" s="15" t="s">
        <v>16</v>
      </c>
      <c r="M122" s="185"/>
    </row>
    <row r="123" spans="2:13" ht="15.75" thickBot="1">
      <c r="B123" s="13">
        <v>0.83333333333333337</v>
      </c>
      <c r="C123" s="14" t="s">
        <v>25</v>
      </c>
      <c r="D123" s="20" t="s">
        <v>20</v>
      </c>
      <c r="E123" s="16" t="s">
        <v>306</v>
      </c>
      <c r="F123" s="7" t="s">
        <v>10</v>
      </c>
      <c r="G123" s="10"/>
      <c r="H123" s="18" t="s">
        <v>26</v>
      </c>
      <c r="I123" s="17" t="s">
        <v>17</v>
      </c>
      <c r="J123" s="16" t="s">
        <v>307</v>
      </c>
      <c r="K123" s="19" t="s">
        <v>19</v>
      </c>
    </row>
    <row r="124" spans="2:13" ht="15.75" thickBot="1">
      <c r="B124" s="5">
        <v>0.85416666666666663</v>
      </c>
      <c r="C124" s="6" t="s">
        <v>28</v>
      </c>
      <c r="D124" s="7" t="s">
        <v>10</v>
      </c>
      <c r="E124" s="161" t="s">
        <v>308</v>
      </c>
      <c r="F124" s="9" t="s">
        <v>11</v>
      </c>
      <c r="G124" s="10"/>
      <c r="H124" s="21" t="s">
        <v>29</v>
      </c>
      <c r="I124" s="4" t="s">
        <v>7</v>
      </c>
      <c r="J124" s="161" t="s">
        <v>309</v>
      </c>
      <c r="K124" s="12" t="s">
        <v>13</v>
      </c>
    </row>
    <row r="125" spans="2:13" ht="15.75" thickBot="1">
      <c r="B125" s="13">
        <v>0.875</v>
      </c>
      <c r="C125" s="14" t="s">
        <v>31</v>
      </c>
      <c r="D125" s="15" t="s">
        <v>16</v>
      </c>
      <c r="E125" s="165" t="s">
        <v>310</v>
      </c>
      <c r="F125" s="17" t="s">
        <v>17</v>
      </c>
      <c r="G125" s="10"/>
      <c r="H125" s="18" t="s">
        <v>32</v>
      </c>
      <c r="I125" s="19" t="s">
        <v>19</v>
      </c>
      <c r="J125" s="165" t="s">
        <v>311</v>
      </c>
      <c r="K125" s="20" t="s">
        <v>20</v>
      </c>
    </row>
    <row r="126" spans="2:13" ht="15.75" thickBot="1">
      <c r="B126" s="5">
        <v>0.89583333333333337</v>
      </c>
      <c r="C126" s="6" t="s">
        <v>34</v>
      </c>
      <c r="D126" s="17" t="s">
        <v>17</v>
      </c>
      <c r="E126" s="161" t="s">
        <v>312</v>
      </c>
      <c r="F126" s="12" t="s">
        <v>13</v>
      </c>
      <c r="G126" s="10"/>
      <c r="H126" s="21" t="s">
        <v>35</v>
      </c>
      <c r="I126" s="4" t="s">
        <v>7</v>
      </c>
      <c r="J126" s="161" t="s">
        <v>313</v>
      </c>
      <c r="K126" s="7" t="s">
        <v>10</v>
      </c>
    </row>
    <row r="127" spans="2:13" ht="27" customHeight="1"/>
    <row r="128" spans="2:13" ht="27" customHeight="1" thickBot="1"/>
    <row r="129" spans="2:12" ht="15.75" thickBot="1">
      <c r="B129" s="251" t="s">
        <v>292</v>
      </c>
      <c r="C129" s="252"/>
      <c r="D129" s="252"/>
      <c r="E129" s="252"/>
      <c r="F129" s="252"/>
      <c r="G129" s="252"/>
      <c r="H129" s="252"/>
      <c r="I129" s="252"/>
      <c r="J129" s="252"/>
      <c r="K129" s="253"/>
    </row>
    <row r="130" spans="2:12" ht="16.5" thickTop="1" thickBot="1">
      <c r="B130" s="254" t="s">
        <v>2</v>
      </c>
      <c r="C130" s="255"/>
      <c r="D130" s="1" t="s">
        <v>3</v>
      </c>
      <c r="E130" s="1"/>
      <c r="F130" s="1" t="s">
        <v>4</v>
      </c>
      <c r="G130" s="2"/>
      <c r="H130" s="3"/>
      <c r="I130" s="1" t="s">
        <v>5</v>
      </c>
      <c r="J130" s="1"/>
      <c r="K130" s="1" t="s">
        <v>6</v>
      </c>
    </row>
    <row r="131" spans="2:12" ht="16.5" thickTop="1" thickBot="1">
      <c r="B131" s="5">
        <v>0.75</v>
      </c>
      <c r="C131" s="22" t="s">
        <v>38</v>
      </c>
      <c r="D131" s="9" t="s">
        <v>11</v>
      </c>
      <c r="E131" s="161" t="s">
        <v>314</v>
      </c>
      <c r="F131" s="19" t="s">
        <v>19</v>
      </c>
      <c r="G131" s="10"/>
      <c r="H131" s="11" t="s">
        <v>39</v>
      </c>
      <c r="I131" s="20" t="s">
        <v>20</v>
      </c>
      <c r="J131" s="161" t="s">
        <v>315</v>
      </c>
      <c r="K131" s="15" t="s">
        <v>16</v>
      </c>
    </row>
    <row r="132" spans="2:12" ht="15.75" thickBot="1">
      <c r="B132" s="13">
        <v>0.78125</v>
      </c>
      <c r="C132" s="14" t="s">
        <v>40</v>
      </c>
      <c r="D132" s="19" t="s">
        <v>19</v>
      </c>
      <c r="E132" s="165" t="s">
        <v>316</v>
      </c>
      <c r="F132" s="7" t="s">
        <v>10</v>
      </c>
      <c r="G132" s="10"/>
      <c r="H132" s="18" t="s">
        <v>41</v>
      </c>
      <c r="I132" s="17" t="s">
        <v>17</v>
      </c>
      <c r="J132" s="165" t="s">
        <v>317</v>
      </c>
      <c r="K132" s="4" t="s">
        <v>7</v>
      </c>
    </row>
    <row r="133" spans="2:12" ht="15.75" thickBot="1">
      <c r="B133" s="5">
        <v>0.8125</v>
      </c>
      <c r="C133" s="22" t="s">
        <v>42</v>
      </c>
      <c r="D133" s="12" t="s">
        <v>13</v>
      </c>
      <c r="E133" s="161" t="s">
        <v>318</v>
      </c>
      <c r="F133" s="20" t="s">
        <v>20</v>
      </c>
      <c r="G133" s="10"/>
      <c r="H133" s="11" t="s">
        <v>43</v>
      </c>
      <c r="I133" s="15" t="s">
        <v>16</v>
      </c>
      <c r="J133" s="161" t="s">
        <v>319</v>
      </c>
      <c r="K133" s="9" t="s">
        <v>11</v>
      </c>
    </row>
    <row r="134" spans="2:12" ht="15.75" thickBot="1">
      <c r="B134" s="13">
        <v>0.83333333333333337</v>
      </c>
      <c r="C134" s="14" t="s">
        <v>44</v>
      </c>
      <c r="D134" s="4" t="s">
        <v>7</v>
      </c>
      <c r="E134" s="176" t="s">
        <v>320</v>
      </c>
      <c r="F134" s="19" t="s">
        <v>19</v>
      </c>
      <c r="G134" s="10"/>
      <c r="H134" s="18" t="s">
        <v>45</v>
      </c>
      <c r="I134" s="20" t="s">
        <v>20</v>
      </c>
      <c r="J134" s="176" t="s">
        <v>321</v>
      </c>
      <c r="K134" s="17" t="s">
        <v>17</v>
      </c>
    </row>
    <row r="135" spans="2:12" ht="15.75" thickBot="1">
      <c r="B135" s="5">
        <v>0.85416666666666663</v>
      </c>
      <c r="C135" s="22" t="s">
        <v>46</v>
      </c>
      <c r="D135" s="7" t="s">
        <v>10</v>
      </c>
      <c r="E135" s="180" t="s">
        <v>322</v>
      </c>
      <c r="F135" s="15" t="s">
        <v>16</v>
      </c>
      <c r="G135" s="10"/>
      <c r="H135" s="22" t="s">
        <v>47</v>
      </c>
      <c r="I135" s="9" t="s">
        <v>11</v>
      </c>
      <c r="J135" s="180" t="s">
        <v>323</v>
      </c>
      <c r="K135" s="12" t="s">
        <v>13</v>
      </c>
    </row>
    <row r="136" spans="2:12" ht="15.75" thickBot="1">
      <c r="B136" s="13">
        <v>0.875</v>
      </c>
      <c r="C136" s="14" t="s">
        <v>48</v>
      </c>
      <c r="D136" s="20" t="s">
        <v>20</v>
      </c>
      <c r="E136" s="176" t="s">
        <v>264</v>
      </c>
      <c r="F136" s="4" t="s">
        <v>7</v>
      </c>
      <c r="G136" s="10"/>
      <c r="H136" s="14" t="s">
        <v>49</v>
      </c>
      <c r="I136" s="15" t="s">
        <v>16</v>
      </c>
      <c r="J136" s="176" t="s">
        <v>324</v>
      </c>
      <c r="K136" s="19" t="s">
        <v>19</v>
      </c>
    </row>
    <row r="137" spans="2:12" ht="15.75" thickBot="1">
      <c r="B137" s="5">
        <v>0.89583333333333337</v>
      </c>
      <c r="C137" s="22" t="s">
        <v>50</v>
      </c>
      <c r="D137" s="17" t="s">
        <v>17</v>
      </c>
      <c r="E137" s="180" t="s">
        <v>325</v>
      </c>
      <c r="F137" s="9" t="s">
        <v>11</v>
      </c>
      <c r="G137" s="10"/>
      <c r="H137" s="22" t="s">
        <v>51</v>
      </c>
      <c r="I137" s="12" t="s">
        <v>13</v>
      </c>
      <c r="J137" s="180" t="s">
        <v>326</v>
      </c>
      <c r="K137" s="7" t="s">
        <v>10</v>
      </c>
      <c r="L137" s="37" t="s">
        <v>293</v>
      </c>
    </row>
    <row r="146" spans="2:11" ht="27" customHeight="1" thickBot="1"/>
    <row r="147" spans="2:11" ht="15.75" thickBot="1">
      <c r="B147" s="251" t="s">
        <v>297</v>
      </c>
      <c r="C147" s="252"/>
      <c r="D147" s="252"/>
      <c r="E147" s="252"/>
      <c r="F147" s="252"/>
      <c r="G147" s="252"/>
      <c r="H147" s="252"/>
      <c r="I147" s="252"/>
      <c r="J147" s="252"/>
      <c r="K147" s="253"/>
    </row>
    <row r="148" spans="2:11" ht="16.5" thickTop="1" thickBot="1">
      <c r="B148" s="254" t="s">
        <v>2</v>
      </c>
      <c r="C148" s="255"/>
      <c r="D148" s="1" t="s">
        <v>3</v>
      </c>
      <c r="E148" s="1"/>
      <c r="F148" s="1" t="s">
        <v>4</v>
      </c>
      <c r="G148" s="2"/>
      <c r="H148" s="3"/>
      <c r="I148" s="1" t="s">
        <v>5</v>
      </c>
      <c r="J148" s="1"/>
      <c r="K148" s="1" t="s">
        <v>6</v>
      </c>
    </row>
    <row r="149" spans="2:11" ht="16.5" thickTop="1" thickBot="1">
      <c r="B149" s="5">
        <v>0.75</v>
      </c>
      <c r="C149" s="6" t="s">
        <v>9</v>
      </c>
      <c r="D149" s="9" t="s">
        <v>11</v>
      </c>
      <c r="E149" s="181" t="s">
        <v>332</v>
      </c>
      <c r="F149" s="17" t="s">
        <v>17</v>
      </c>
      <c r="G149" s="10"/>
      <c r="H149" s="11" t="s">
        <v>12</v>
      </c>
      <c r="I149" s="7" t="s">
        <v>10</v>
      </c>
      <c r="J149" s="181" t="s">
        <v>333</v>
      </c>
      <c r="K149" s="12" t="s">
        <v>13</v>
      </c>
    </row>
    <row r="150" spans="2:11" ht="15.75" thickBot="1">
      <c r="B150" s="13">
        <v>0.78125</v>
      </c>
      <c r="C150" s="14" t="s">
        <v>15</v>
      </c>
      <c r="D150" s="15" t="s">
        <v>16</v>
      </c>
      <c r="E150" s="16" t="s">
        <v>334</v>
      </c>
      <c r="F150" s="4" t="s">
        <v>7</v>
      </c>
      <c r="G150" s="10"/>
      <c r="H150" s="18" t="s">
        <v>18</v>
      </c>
      <c r="I150" s="20" t="s">
        <v>20</v>
      </c>
      <c r="J150" s="16" t="s">
        <v>335</v>
      </c>
      <c r="K150" s="9" t="s">
        <v>11</v>
      </c>
    </row>
    <row r="151" spans="2:11" ht="15.75" thickBot="1">
      <c r="B151" s="5">
        <v>0.8125</v>
      </c>
      <c r="C151" s="6" t="s">
        <v>22</v>
      </c>
      <c r="D151" s="12" t="s">
        <v>13</v>
      </c>
      <c r="E151" s="181" t="s">
        <v>336</v>
      </c>
      <c r="F151" s="19" t="s">
        <v>19</v>
      </c>
      <c r="G151" s="10"/>
      <c r="H151" s="11" t="s">
        <v>23</v>
      </c>
      <c r="I151" s="17" t="s">
        <v>17</v>
      </c>
      <c r="J151" s="181" t="s">
        <v>337</v>
      </c>
      <c r="K151" s="7" t="s">
        <v>10</v>
      </c>
    </row>
    <row r="152" spans="2:11" ht="15.75" thickBot="1">
      <c r="B152" s="13">
        <v>0.83333333333333337</v>
      </c>
      <c r="C152" s="14" t="s">
        <v>25</v>
      </c>
      <c r="D152" s="4" t="s">
        <v>7</v>
      </c>
      <c r="E152" s="16" t="s">
        <v>338</v>
      </c>
      <c r="F152" s="9" t="s">
        <v>11</v>
      </c>
      <c r="G152" s="10"/>
      <c r="H152" s="18" t="s">
        <v>26</v>
      </c>
      <c r="I152" s="15" t="s">
        <v>16</v>
      </c>
      <c r="J152" s="16" t="s">
        <v>339</v>
      </c>
      <c r="K152" s="12" t="s">
        <v>13</v>
      </c>
    </row>
    <row r="153" spans="2:11" ht="15.75" thickBot="1">
      <c r="B153" s="5">
        <v>0.85416666666666663</v>
      </c>
      <c r="C153" s="6" t="s">
        <v>28</v>
      </c>
      <c r="D153" s="7" t="s">
        <v>10</v>
      </c>
      <c r="E153" s="161" t="s">
        <v>340</v>
      </c>
      <c r="F153" s="20" t="s">
        <v>20</v>
      </c>
      <c r="G153" s="10"/>
      <c r="H153" s="21" t="s">
        <v>29</v>
      </c>
      <c r="I153" s="19" t="s">
        <v>19</v>
      </c>
      <c r="J153" s="161" t="s">
        <v>341</v>
      </c>
      <c r="K153" s="17" t="s">
        <v>17</v>
      </c>
    </row>
    <row r="154" spans="2:11" ht="15.75" thickBot="1">
      <c r="B154" s="13">
        <v>0.875</v>
      </c>
      <c r="C154" s="14" t="s">
        <v>31</v>
      </c>
      <c r="D154" s="9" t="s">
        <v>11</v>
      </c>
      <c r="E154" s="165" t="s">
        <v>342</v>
      </c>
      <c r="F154" s="7" t="s">
        <v>10</v>
      </c>
      <c r="G154" s="10"/>
      <c r="H154" s="18" t="s">
        <v>32</v>
      </c>
      <c r="I154" s="12" t="s">
        <v>13</v>
      </c>
      <c r="J154" s="165" t="s">
        <v>343</v>
      </c>
      <c r="K154" s="4" t="s">
        <v>7</v>
      </c>
    </row>
    <row r="155" spans="2:11" ht="15.75" thickBot="1">
      <c r="B155" s="5">
        <v>0.89583333333333337</v>
      </c>
      <c r="C155" s="6" t="s">
        <v>34</v>
      </c>
      <c r="D155" s="17" t="s">
        <v>17</v>
      </c>
      <c r="E155" s="161" t="s">
        <v>344</v>
      </c>
      <c r="F155" s="15" t="s">
        <v>16</v>
      </c>
      <c r="G155" s="10"/>
      <c r="H155" s="21" t="s">
        <v>35</v>
      </c>
      <c r="I155" s="20" t="s">
        <v>20</v>
      </c>
      <c r="J155" s="161" t="s">
        <v>345</v>
      </c>
      <c r="K155" s="19" t="s">
        <v>19</v>
      </c>
    </row>
    <row r="156" spans="2:11" ht="27" customHeight="1"/>
    <row r="157" spans="2:11" ht="27" customHeight="1" thickBot="1"/>
    <row r="158" spans="2:11" ht="15.75" thickBot="1">
      <c r="B158" s="251" t="s">
        <v>298</v>
      </c>
      <c r="C158" s="252"/>
      <c r="D158" s="252"/>
      <c r="E158" s="252"/>
      <c r="F158" s="252"/>
      <c r="G158" s="252"/>
      <c r="H158" s="252"/>
      <c r="I158" s="252"/>
      <c r="J158" s="252"/>
      <c r="K158" s="253"/>
    </row>
    <row r="159" spans="2:11" ht="16.5" thickTop="1" thickBot="1">
      <c r="B159" s="254" t="s">
        <v>2</v>
      </c>
      <c r="C159" s="255"/>
      <c r="D159" s="1" t="s">
        <v>3</v>
      </c>
      <c r="E159" s="1"/>
      <c r="F159" s="1" t="s">
        <v>4</v>
      </c>
      <c r="G159" s="2"/>
      <c r="H159" s="3"/>
      <c r="I159" s="1" t="s">
        <v>5</v>
      </c>
      <c r="J159" s="1"/>
      <c r="K159" s="1" t="s">
        <v>6</v>
      </c>
    </row>
    <row r="160" spans="2:11" ht="16.5" thickTop="1" thickBot="1">
      <c r="B160" s="5">
        <v>0.75</v>
      </c>
      <c r="C160" s="22" t="s">
        <v>38</v>
      </c>
      <c r="D160" s="12" t="s">
        <v>13</v>
      </c>
      <c r="E160" s="161" t="s">
        <v>346</v>
      </c>
      <c r="F160" s="17" t="s">
        <v>17</v>
      </c>
      <c r="G160" s="10"/>
      <c r="H160" s="11" t="s">
        <v>39</v>
      </c>
      <c r="I160" s="7" t="s">
        <v>10</v>
      </c>
      <c r="J160" s="161" t="s">
        <v>347</v>
      </c>
      <c r="K160" s="4" t="s">
        <v>7</v>
      </c>
    </row>
    <row r="161" spans="2:12" ht="15.75" thickBot="1">
      <c r="B161" s="13">
        <v>0.78125</v>
      </c>
      <c r="C161" s="14" t="s">
        <v>40</v>
      </c>
      <c r="D161" s="19" t="s">
        <v>19</v>
      </c>
      <c r="E161" s="165" t="s">
        <v>348</v>
      </c>
      <c r="F161" s="9" t="s">
        <v>11</v>
      </c>
      <c r="G161" s="10"/>
      <c r="H161" s="18" t="s">
        <v>41</v>
      </c>
      <c r="I161" s="15" t="s">
        <v>16</v>
      </c>
      <c r="J161" s="165" t="s">
        <v>349</v>
      </c>
      <c r="K161" s="20" t="s">
        <v>20</v>
      </c>
    </row>
    <row r="162" spans="2:12" ht="15.75" thickBot="1">
      <c r="B162" s="5">
        <v>0.8125</v>
      </c>
      <c r="C162" s="22" t="s">
        <v>42</v>
      </c>
      <c r="D162" s="7" t="s">
        <v>10</v>
      </c>
      <c r="E162" s="161" t="s">
        <v>350</v>
      </c>
      <c r="F162" s="19" t="s">
        <v>19</v>
      </c>
      <c r="G162" s="10"/>
      <c r="H162" s="11" t="s">
        <v>43</v>
      </c>
      <c r="I162" s="4" t="s">
        <v>7</v>
      </c>
      <c r="J162" s="161" t="s">
        <v>351</v>
      </c>
      <c r="K162" s="17" t="s">
        <v>17</v>
      </c>
    </row>
    <row r="163" spans="2:12" ht="15.75" thickBot="1">
      <c r="B163" s="13">
        <v>0.83333333333333337</v>
      </c>
      <c r="C163" s="14" t="s">
        <v>44</v>
      </c>
      <c r="D163" s="20" t="s">
        <v>20</v>
      </c>
      <c r="E163" s="176" t="s">
        <v>352</v>
      </c>
      <c r="F163" s="12" t="s">
        <v>13</v>
      </c>
      <c r="G163" s="10"/>
      <c r="H163" s="18" t="s">
        <v>45</v>
      </c>
      <c r="I163" s="9" t="s">
        <v>11</v>
      </c>
      <c r="J163" s="176" t="s">
        <v>353</v>
      </c>
      <c r="K163" s="15" t="s">
        <v>16</v>
      </c>
    </row>
    <row r="164" spans="2:12" ht="15.75" thickBot="1">
      <c r="B164" s="5">
        <v>0.85416666666666663</v>
      </c>
      <c r="C164" s="22" t="s">
        <v>46</v>
      </c>
      <c r="D164" s="19" t="s">
        <v>19</v>
      </c>
      <c r="E164" s="180" t="s">
        <v>354</v>
      </c>
      <c r="F164" s="4" t="s">
        <v>7</v>
      </c>
      <c r="G164" s="10"/>
      <c r="H164" s="22" t="s">
        <v>47</v>
      </c>
      <c r="I164" s="17" t="s">
        <v>17</v>
      </c>
      <c r="J164" s="180" t="s">
        <v>355</v>
      </c>
      <c r="K164" s="20" t="s">
        <v>20</v>
      </c>
    </row>
    <row r="165" spans="2:12" ht="15.75" thickBot="1">
      <c r="B165" s="13">
        <v>0.875</v>
      </c>
      <c r="C165" s="14" t="s">
        <v>48</v>
      </c>
      <c r="D165" s="15" t="s">
        <v>16</v>
      </c>
      <c r="E165" s="176" t="s">
        <v>356</v>
      </c>
      <c r="F165" s="7" t="s">
        <v>10</v>
      </c>
      <c r="G165" s="10"/>
      <c r="H165" s="14" t="s">
        <v>49</v>
      </c>
      <c r="I165" s="12" t="s">
        <v>13</v>
      </c>
      <c r="J165" s="176" t="s">
        <v>357</v>
      </c>
      <c r="K165" s="9" t="s">
        <v>11</v>
      </c>
    </row>
    <row r="166" spans="2:12" ht="15.75" thickBot="1">
      <c r="B166" s="5">
        <v>0.89583333333333337</v>
      </c>
      <c r="C166" s="22" t="s">
        <v>50</v>
      </c>
      <c r="D166" s="4" t="s">
        <v>7</v>
      </c>
      <c r="E166" s="180" t="s">
        <v>358</v>
      </c>
      <c r="F166" s="20" t="s">
        <v>20</v>
      </c>
      <c r="G166" s="10"/>
      <c r="H166" s="22" t="s">
        <v>51</v>
      </c>
      <c r="I166" s="19" t="s">
        <v>19</v>
      </c>
      <c r="J166" s="180" t="s">
        <v>359</v>
      </c>
      <c r="K166" s="15" t="s">
        <v>16</v>
      </c>
      <c r="L166" s="37" t="s">
        <v>299</v>
      </c>
    </row>
    <row r="175" spans="2:12" ht="27" customHeight="1" thickBot="1"/>
    <row r="176" spans="2:12" ht="15.75" thickBot="1">
      <c r="B176" s="251" t="s">
        <v>329</v>
      </c>
      <c r="C176" s="252"/>
      <c r="D176" s="252"/>
      <c r="E176" s="252"/>
      <c r="F176" s="252"/>
      <c r="G176" s="252"/>
      <c r="H176" s="252"/>
      <c r="I176" s="252"/>
      <c r="J176" s="252"/>
      <c r="K176" s="253"/>
    </row>
    <row r="177" spans="2:11" ht="16.5" thickTop="1" thickBot="1">
      <c r="B177" s="254" t="s">
        <v>2</v>
      </c>
      <c r="C177" s="255"/>
      <c r="D177" s="1" t="s">
        <v>3</v>
      </c>
      <c r="E177" s="1"/>
      <c r="F177" s="1" t="s">
        <v>4</v>
      </c>
      <c r="G177" s="2"/>
      <c r="H177" s="3"/>
      <c r="I177" s="1" t="s">
        <v>5</v>
      </c>
      <c r="J177" s="1"/>
      <c r="K177" s="1" t="s">
        <v>6</v>
      </c>
    </row>
    <row r="178" spans="2:11" ht="16.5" thickTop="1" thickBot="1">
      <c r="B178" s="5">
        <v>0.75</v>
      </c>
      <c r="C178" s="6" t="s">
        <v>9</v>
      </c>
      <c r="D178" s="19" t="s">
        <v>19</v>
      </c>
      <c r="E178" s="211" t="s">
        <v>364</v>
      </c>
      <c r="F178" s="15" t="s">
        <v>16</v>
      </c>
      <c r="G178" s="10"/>
      <c r="H178" s="11" t="s">
        <v>12</v>
      </c>
      <c r="I178" s="4" t="s">
        <v>7</v>
      </c>
      <c r="J178" s="211" t="s">
        <v>365</v>
      </c>
      <c r="K178" s="20" t="s">
        <v>20</v>
      </c>
    </row>
    <row r="179" spans="2:11" ht="15.75" thickBot="1">
      <c r="B179" s="13">
        <v>0.78125</v>
      </c>
      <c r="C179" s="14" t="s">
        <v>15</v>
      </c>
      <c r="D179" s="7" t="s">
        <v>10</v>
      </c>
      <c r="E179" s="208" t="s">
        <v>366</v>
      </c>
      <c r="F179" s="12" t="s">
        <v>13</v>
      </c>
      <c r="G179" s="10"/>
      <c r="H179" s="18" t="s">
        <v>18</v>
      </c>
      <c r="I179" s="9" t="s">
        <v>11</v>
      </c>
      <c r="J179" s="208" t="s">
        <v>367</v>
      </c>
      <c r="K179" s="17" t="s">
        <v>17</v>
      </c>
    </row>
    <row r="180" spans="2:11" ht="15.75" thickBot="1">
      <c r="B180" s="5">
        <v>0.8125</v>
      </c>
      <c r="C180" s="6" t="s">
        <v>22</v>
      </c>
      <c r="D180" s="20" t="s">
        <v>20</v>
      </c>
      <c r="E180" s="212" t="s">
        <v>368</v>
      </c>
      <c r="F180" s="9" t="s">
        <v>11</v>
      </c>
      <c r="G180" s="10"/>
      <c r="H180" s="11" t="s">
        <v>23</v>
      </c>
      <c r="I180" s="15" t="s">
        <v>16</v>
      </c>
      <c r="J180" s="212" t="s">
        <v>369</v>
      </c>
      <c r="K180" s="4" t="s">
        <v>7</v>
      </c>
    </row>
    <row r="181" spans="2:11" ht="15.75" thickBot="1">
      <c r="B181" s="13">
        <v>0.83333333333333337</v>
      </c>
      <c r="C181" s="14" t="s">
        <v>25</v>
      </c>
      <c r="D181" s="17" t="s">
        <v>17</v>
      </c>
      <c r="E181" s="208" t="s">
        <v>370</v>
      </c>
      <c r="F181" s="7" t="s">
        <v>10</v>
      </c>
      <c r="G181" s="10"/>
      <c r="H181" s="18" t="s">
        <v>26</v>
      </c>
      <c r="I181" s="12" t="s">
        <v>13</v>
      </c>
      <c r="J181" s="208" t="s">
        <v>371</v>
      </c>
      <c r="K181" s="19" t="s">
        <v>19</v>
      </c>
    </row>
    <row r="182" spans="2:11" ht="15.75" thickBot="1">
      <c r="B182" s="5">
        <v>0.85416666666666663</v>
      </c>
      <c r="C182" s="6" t="s">
        <v>28</v>
      </c>
      <c r="D182" s="15" t="s">
        <v>16</v>
      </c>
      <c r="E182" s="210" t="s">
        <v>372</v>
      </c>
      <c r="F182" s="12" t="s">
        <v>13</v>
      </c>
      <c r="G182" s="10"/>
      <c r="H182" s="21" t="s">
        <v>29</v>
      </c>
      <c r="I182" s="4" t="s">
        <v>7</v>
      </c>
      <c r="J182" s="210" t="s">
        <v>373</v>
      </c>
      <c r="K182" s="9" t="s">
        <v>11</v>
      </c>
    </row>
    <row r="183" spans="2:11" ht="15.75" thickBot="1">
      <c r="B183" s="13">
        <v>0.875</v>
      </c>
      <c r="C183" s="14" t="s">
        <v>31</v>
      </c>
      <c r="D183" s="19" t="s">
        <v>19</v>
      </c>
      <c r="E183" s="209" t="s">
        <v>374</v>
      </c>
      <c r="F183" s="17" t="s">
        <v>17</v>
      </c>
      <c r="G183" s="10"/>
      <c r="H183" s="18" t="s">
        <v>32</v>
      </c>
      <c r="I183" s="7" t="s">
        <v>10</v>
      </c>
      <c r="J183" s="209" t="s">
        <v>375</v>
      </c>
      <c r="K183" s="20" t="s">
        <v>20</v>
      </c>
    </row>
    <row r="184" spans="2:11" ht="15.75" thickBot="1">
      <c r="B184" s="5">
        <v>0.89583333333333337</v>
      </c>
      <c r="C184" s="6" t="s">
        <v>34</v>
      </c>
      <c r="D184" s="12" t="s">
        <v>13</v>
      </c>
      <c r="E184" s="210" t="s">
        <v>376</v>
      </c>
      <c r="F184" s="4" t="s">
        <v>7</v>
      </c>
      <c r="G184" s="10"/>
      <c r="H184" s="21" t="s">
        <v>35</v>
      </c>
      <c r="I184" s="9" t="s">
        <v>11</v>
      </c>
      <c r="J184" s="210" t="s">
        <v>377</v>
      </c>
      <c r="K184" s="7" t="s">
        <v>10</v>
      </c>
    </row>
    <row r="185" spans="2:11" ht="26.25" customHeight="1"/>
    <row r="186" spans="2:11" ht="27" customHeight="1" thickBot="1"/>
    <row r="187" spans="2:11" ht="15.75" thickBot="1">
      <c r="B187" s="251" t="s">
        <v>330</v>
      </c>
      <c r="C187" s="252"/>
      <c r="D187" s="252"/>
      <c r="E187" s="252"/>
      <c r="F187" s="252"/>
      <c r="G187" s="252"/>
      <c r="H187" s="252"/>
      <c r="I187" s="252"/>
      <c r="J187" s="252"/>
      <c r="K187" s="253"/>
    </row>
    <row r="188" spans="2:11" ht="16.5" thickTop="1" thickBot="1">
      <c r="B188" s="254" t="s">
        <v>2</v>
      </c>
      <c r="C188" s="255"/>
      <c r="D188" s="1" t="s">
        <v>3</v>
      </c>
      <c r="E188" s="1"/>
      <c r="F188" s="1" t="s">
        <v>4</v>
      </c>
      <c r="G188" s="2"/>
      <c r="H188" s="3"/>
      <c r="I188" s="1" t="s">
        <v>5</v>
      </c>
      <c r="J188" s="1"/>
      <c r="K188" s="1" t="s">
        <v>6</v>
      </c>
    </row>
    <row r="189" spans="2:11" ht="16.5" thickTop="1" thickBot="1">
      <c r="B189" s="5">
        <v>0.75</v>
      </c>
      <c r="C189" s="22" t="s">
        <v>38</v>
      </c>
      <c r="D189" s="20" t="s">
        <v>20</v>
      </c>
      <c r="E189" s="161" t="s">
        <v>378</v>
      </c>
      <c r="F189" s="19" t="s">
        <v>19</v>
      </c>
      <c r="G189" s="10"/>
      <c r="H189" s="11" t="s">
        <v>39</v>
      </c>
      <c r="I189" s="17" t="s">
        <v>17</v>
      </c>
      <c r="J189" s="161" t="s">
        <v>379</v>
      </c>
      <c r="K189" s="15" t="s">
        <v>16</v>
      </c>
    </row>
    <row r="190" spans="2:11" ht="15.75" thickBot="1">
      <c r="B190" s="13">
        <v>0.78125</v>
      </c>
      <c r="C190" s="14" t="s">
        <v>40</v>
      </c>
      <c r="D190" s="7" t="s">
        <v>10</v>
      </c>
      <c r="E190" s="165" t="s">
        <v>380</v>
      </c>
      <c r="F190" s="4" t="s">
        <v>7</v>
      </c>
      <c r="G190" s="10"/>
      <c r="H190" s="18" t="s">
        <v>41</v>
      </c>
      <c r="I190" s="12" t="s">
        <v>13</v>
      </c>
      <c r="J190" s="165" t="s">
        <v>381</v>
      </c>
      <c r="K190" s="17" t="s">
        <v>17</v>
      </c>
    </row>
    <row r="191" spans="2:11" ht="15.75" thickBot="1">
      <c r="B191" s="5">
        <v>0.8125</v>
      </c>
      <c r="C191" s="22" t="s">
        <v>42</v>
      </c>
      <c r="D191" s="15" t="s">
        <v>16</v>
      </c>
      <c r="E191" s="161" t="s">
        <v>382</v>
      </c>
      <c r="F191" s="20" t="s">
        <v>20</v>
      </c>
      <c r="G191" s="10"/>
      <c r="H191" s="11" t="s">
        <v>43</v>
      </c>
      <c r="I191" s="19" t="s">
        <v>19</v>
      </c>
      <c r="J191" s="161" t="s">
        <v>383</v>
      </c>
      <c r="K191" s="9" t="s">
        <v>11</v>
      </c>
    </row>
    <row r="192" spans="2:11" ht="15.75" thickBot="1">
      <c r="B192" s="13">
        <v>0.83333333333333337</v>
      </c>
      <c r="C192" s="14" t="s">
        <v>44</v>
      </c>
      <c r="D192" s="4" t="s">
        <v>7</v>
      </c>
      <c r="E192" s="176" t="s">
        <v>384</v>
      </c>
      <c r="F192" s="17" t="s">
        <v>17</v>
      </c>
      <c r="G192" s="10"/>
      <c r="H192" s="18" t="s">
        <v>45</v>
      </c>
      <c r="I192" s="7" t="s">
        <v>10</v>
      </c>
      <c r="J192" s="176" t="s">
        <v>385</v>
      </c>
      <c r="K192" s="19" t="s">
        <v>19</v>
      </c>
    </row>
    <row r="193" spans="2:12" ht="15.75" thickBot="1">
      <c r="B193" s="5">
        <v>0.85416666666666663</v>
      </c>
      <c r="C193" s="22" t="s">
        <v>46</v>
      </c>
      <c r="D193" s="9" t="s">
        <v>11</v>
      </c>
      <c r="E193" s="180" t="s">
        <v>386</v>
      </c>
      <c r="F193" s="15" t="s">
        <v>16</v>
      </c>
      <c r="G193" s="10"/>
      <c r="H193" s="22" t="s">
        <v>47</v>
      </c>
      <c r="I193" s="20" t="s">
        <v>20</v>
      </c>
      <c r="J193" s="180" t="s">
        <v>387</v>
      </c>
      <c r="K193" s="12" t="s">
        <v>13</v>
      </c>
    </row>
    <row r="194" spans="2:12" ht="15.75" thickBot="1">
      <c r="B194" s="13">
        <v>0.875</v>
      </c>
      <c r="C194" s="14" t="s">
        <v>48</v>
      </c>
      <c r="D194" s="17" t="s">
        <v>17</v>
      </c>
      <c r="E194" s="176" t="s">
        <v>388</v>
      </c>
      <c r="F194" s="20" t="s">
        <v>20</v>
      </c>
      <c r="G194" s="10"/>
      <c r="H194" s="14" t="s">
        <v>49</v>
      </c>
      <c r="I194" s="19" t="s">
        <v>19</v>
      </c>
      <c r="J194" s="176" t="s">
        <v>389</v>
      </c>
      <c r="K194" s="4" t="s">
        <v>7</v>
      </c>
    </row>
    <row r="195" spans="2:12" ht="15.75" thickBot="1">
      <c r="B195" s="5">
        <v>0.89583333333333337</v>
      </c>
      <c r="C195" s="22" t="s">
        <v>50</v>
      </c>
      <c r="D195" s="12" t="s">
        <v>13</v>
      </c>
      <c r="E195" s="180" t="s">
        <v>390</v>
      </c>
      <c r="F195" s="9" t="s">
        <v>11</v>
      </c>
      <c r="G195" s="10"/>
      <c r="H195" s="22" t="s">
        <v>51</v>
      </c>
      <c r="I195" s="15" t="s">
        <v>16</v>
      </c>
      <c r="J195" s="180" t="s">
        <v>391</v>
      </c>
      <c r="K195" s="7" t="s">
        <v>10</v>
      </c>
      <c r="L195" s="37" t="s">
        <v>331</v>
      </c>
    </row>
    <row r="204" spans="2:12" ht="27" customHeight="1" thickBot="1"/>
    <row r="205" spans="2:12" ht="15.75" thickBot="1">
      <c r="B205" s="251" t="s">
        <v>362</v>
      </c>
      <c r="C205" s="252"/>
      <c r="D205" s="252"/>
      <c r="E205" s="252"/>
      <c r="F205" s="252"/>
      <c r="G205" s="252"/>
      <c r="H205" s="252"/>
      <c r="I205" s="252"/>
      <c r="J205" s="252"/>
      <c r="K205" s="253"/>
    </row>
    <row r="206" spans="2:12" ht="16.5" thickTop="1" thickBot="1">
      <c r="B206" s="254" t="s">
        <v>2</v>
      </c>
      <c r="C206" s="255"/>
      <c r="D206" s="1" t="s">
        <v>3</v>
      </c>
      <c r="E206" s="1"/>
      <c r="F206" s="1" t="s">
        <v>4</v>
      </c>
      <c r="G206" s="2"/>
      <c r="H206" s="3"/>
      <c r="I206" s="1" t="s">
        <v>5</v>
      </c>
      <c r="J206" s="1"/>
      <c r="K206" s="1" t="s">
        <v>6</v>
      </c>
    </row>
    <row r="207" spans="2:12" ht="16.5" thickTop="1" thickBot="1">
      <c r="B207" s="5">
        <v>0.75</v>
      </c>
      <c r="C207" s="6" t="s">
        <v>9</v>
      </c>
      <c r="D207" s="9" t="s">
        <v>11</v>
      </c>
      <c r="E207" s="180" t="s">
        <v>400</v>
      </c>
      <c r="F207" s="12" t="s">
        <v>13</v>
      </c>
      <c r="G207" s="10"/>
      <c r="H207" s="11" t="s">
        <v>12</v>
      </c>
      <c r="I207" s="7" t="s">
        <v>10</v>
      </c>
      <c r="J207" s="180" t="s">
        <v>401</v>
      </c>
      <c r="K207" s="15" t="s">
        <v>16</v>
      </c>
    </row>
    <row r="208" spans="2:12" ht="15.75" thickBot="1">
      <c r="B208" s="13">
        <v>0.78125</v>
      </c>
      <c r="C208" s="14" t="s">
        <v>15</v>
      </c>
      <c r="D208" s="15" t="s">
        <v>16</v>
      </c>
      <c r="E208" s="16" t="s">
        <v>402</v>
      </c>
      <c r="F208" s="19" t="s">
        <v>19</v>
      </c>
      <c r="G208" s="10"/>
      <c r="H208" s="18" t="s">
        <v>18</v>
      </c>
      <c r="I208" s="20" t="s">
        <v>20</v>
      </c>
      <c r="J208" s="16" t="s">
        <v>403</v>
      </c>
      <c r="K208" s="4" t="s">
        <v>7</v>
      </c>
    </row>
    <row r="209" spans="2:12" ht="15.75" thickBot="1">
      <c r="B209" s="5">
        <v>0.8125</v>
      </c>
      <c r="C209" s="6" t="s">
        <v>22</v>
      </c>
      <c r="D209" s="12" t="s">
        <v>13</v>
      </c>
      <c r="E209" s="181" t="s">
        <v>404</v>
      </c>
      <c r="F209" s="7" t="s">
        <v>10</v>
      </c>
      <c r="G209" s="10"/>
      <c r="H209" s="11" t="s">
        <v>23</v>
      </c>
      <c r="I209" s="17" t="s">
        <v>17</v>
      </c>
      <c r="J209" s="181" t="s">
        <v>405</v>
      </c>
      <c r="K209" s="9" t="s">
        <v>11</v>
      </c>
    </row>
    <row r="210" spans="2:12" ht="15.75" thickBot="1">
      <c r="B210" s="13">
        <v>0.83333333333333337</v>
      </c>
      <c r="C210" s="14" t="s">
        <v>25</v>
      </c>
      <c r="D210" s="9" t="s">
        <v>11</v>
      </c>
      <c r="E210" s="16" t="s">
        <v>406</v>
      </c>
      <c r="F210" s="20" t="s">
        <v>20</v>
      </c>
      <c r="G210" s="10"/>
      <c r="H210" s="18" t="s">
        <v>26</v>
      </c>
      <c r="I210" s="4" t="s">
        <v>7</v>
      </c>
      <c r="J210" s="16" t="s">
        <v>407</v>
      </c>
      <c r="K210" s="15" t="s">
        <v>16</v>
      </c>
    </row>
    <row r="211" spans="2:12" ht="15.75" thickBot="1">
      <c r="B211" s="5">
        <v>0.85416666666666663</v>
      </c>
      <c r="C211" s="6" t="s">
        <v>28</v>
      </c>
      <c r="D211" s="7" t="s">
        <v>10</v>
      </c>
      <c r="E211" s="161" t="s">
        <v>408</v>
      </c>
      <c r="F211" s="17" t="s">
        <v>17</v>
      </c>
      <c r="G211" s="10"/>
      <c r="H211" s="21" t="s">
        <v>29</v>
      </c>
      <c r="I211" s="19" t="s">
        <v>19</v>
      </c>
      <c r="J211" s="161" t="s">
        <v>409</v>
      </c>
      <c r="K211" s="12" t="s">
        <v>13</v>
      </c>
    </row>
    <row r="212" spans="2:12" ht="15.75" thickBot="1">
      <c r="B212" s="13">
        <v>0.875</v>
      </c>
      <c r="C212" s="14" t="s">
        <v>31</v>
      </c>
      <c r="D212" s="12" t="s">
        <v>13</v>
      </c>
      <c r="E212" s="165" t="s">
        <v>410</v>
      </c>
      <c r="F212" s="15" t="s">
        <v>16</v>
      </c>
      <c r="G212" s="10"/>
      <c r="H212" s="18" t="s">
        <v>32</v>
      </c>
      <c r="I212" s="9" t="s">
        <v>11</v>
      </c>
      <c r="J212" s="165" t="s">
        <v>411</v>
      </c>
      <c r="K212" s="4" t="s">
        <v>7</v>
      </c>
    </row>
    <row r="213" spans="2:12" ht="15.75" thickBot="1">
      <c r="B213" s="5">
        <v>0.89583333333333337</v>
      </c>
      <c r="C213" s="6" t="s">
        <v>34</v>
      </c>
      <c r="D213" s="17" t="s">
        <v>17</v>
      </c>
      <c r="E213" s="161" t="s">
        <v>412</v>
      </c>
      <c r="F213" s="19" t="s">
        <v>19</v>
      </c>
      <c r="G213" s="10"/>
      <c r="H213" s="21" t="s">
        <v>35</v>
      </c>
      <c r="I213" s="20" t="s">
        <v>20</v>
      </c>
      <c r="J213" s="161" t="s">
        <v>413</v>
      </c>
      <c r="K213" s="7" t="s">
        <v>10</v>
      </c>
    </row>
    <row r="214" spans="2:12" ht="26.25" customHeight="1"/>
    <row r="215" spans="2:12" ht="27" customHeight="1" thickBot="1"/>
    <row r="216" spans="2:12" ht="15.75" thickBot="1">
      <c r="B216" s="251" t="s">
        <v>363</v>
      </c>
      <c r="C216" s="252"/>
      <c r="D216" s="252"/>
      <c r="E216" s="252"/>
      <c r="F216" s="252"/>
      <c r="G216" s="252"/>
      <c r="H216" s="252"/>
      <c r="I216" s="252"/>
      <c r="J216" s="252"/>
      <c r="K216" s="253"/>
    </row>
    <row r="217" spans="2:12" ht="16.5" thickTop="1" thickBot="1">
      <c r="B217" s="254" t="s">
        <v>2</v>
      </c>
      <c r="C217" s="255"/>
      <c r="D217" s="1" t="s">
        <v>3</v>
      </c>
      <c r="E217" s="1"/>
      <c r="F217" s="1" t="s">
        <v>4</v>
      </c>
      <c r="G217" s="2"/>
      <c r="H217" s="3"/>
      <c r="I217" s="1" t="s">
        <v>5</v>
      </c>
      <c r="J217" s="1"/>
      <c r="K217" s="1" t="s">
        <v>6</v>
      </c>
    </row>
    <row r="218" spans="2:12" ht="16.5" thickTop="1" thickBot="1">
      <c r="B218" s="5">
        <v>0.75</v>
      </c>
      <c r="C218" s="22" t="s">
        <v>38</v>
      </c>
      <c r="D218" s="4" t="s">
        <v>7</v>
      </c>
      <c r="E218" s="161" t="s">
        <v>414</v>
      </c>
      <c r="F218" s="12" t="s">
        <v>13</v>
      </c>
      <c r="G218" s="10"/>
      <c r="H218" s="11" t="s">
        <v>39</v>
      </c>
      <c r="I218" s="7" t="s">
        <v>10</v>
      </c>
      <c r="J218" s="161" t="s">
        <v>415</v>
      </c>
      <c r="K218" s="9" t="s">
        <v>11</v>
      </c>
    </row>
    <row r="219" spans="2:12" ht="15.75" thickBot="1">
      <c r="B219" s="13">
        <v>0.78125</v>
      </c>
      <c r="C219" s="14" t="s">
        <v>40</v>
      </c>
      <c r="D219" s="19" t="s">
        <v>19</v>
      </c>
      <c r="E219" s="165" t="s">
        <v>416</v>
      </c>
      <c r="F219" s="20" t="s">
        <v>20</v>
      </c>
      <c r="G219" s="10"/>
      <c r="H219" s="18" t="s">
        <v>41</v>
      </c>
      <c r="I219" s="15" t="s">
        <v>16</v>
      </c>
      <c r="J219" s="165" t="s">
        <v>417</v>
      </c>
      <c r="K219" s="17" t="s">
        <v>17</v>
      </c>
    </row>
    <row r="220" spans="2:12" ht="15.75" thickBot="1">
      <c r="B220" s="5">
        <v>0.8125</v>
      </c>
      <c r="C220" s="22" t="s">
        <v>42</v>
      </c>
      <c r="D220" s="4" t="s">
        <v>7</v>
      </c>
      <c r="E220" s="161" t="s">
        <v>418</v>
      </c>
      <c r="F220" s="7" t="s">
        <v>10</v>
      </c>
      <c r="G220" s="10"/>
      <c r="H220" s="11" t="s">
        <v>43</v>
      </c>
      <c r="I220" s="17" t="s">
        <v>17</v>
      </c>
      <c r="J220" s="161" t="s">
        <v>419</v>
      </c>
      <c r="K220" s="12" t="s">
        <v>13</v>
      </c>
    </row>
    <row r="221" spans="2:12" ht="15.75" thickBot="1">
      <c r="B221" s="13">
        <v>0.83333333333333337</v>
      </c>
      <c r="C221" s="14" t="s">
        <v>44</v>
      </c>
      <c r="D221" s="20" t="s">
        <v>20</v>
      </c>
      <c r="E221" s="176" t="s">
        <v>420</v>
      </c>
      <c r="F221" s="15" t="s">
        <v>16</v>
      </c>
      <c r="G221" s="10"/>
      <c r="H221" s="18" t="s">
        <v>45</v>
      </c>
      <c r="I221" s="9" t="s">
        <v>11</v>
      </c>
      <c r="J221" s="176" t="s">
        <v>421</v>
      </c>
      <c r="K221" s="19" t="s">
        <v>19</v>
      </c>
    </row>
    <row r="222" spans="2:12" ht="15.75" thickBot="1">
      <c r="B222" s="5">
        <v>0.85416666666666663</v>
      </c>
      <c r="C222" s="22" t="s">
        <v>46</v>
      </c>
      <c r="D222" s="17" t="s">
        <v>17</v>
      </c>
      <c r="E222" s="180" t="s">
        <v>422</v>
      </c>
      <c r="F222" s="4" t="s">
        <v>7</v>
      </c>
      <c r="G222" s="10"/>
      <c r="H222" s="22" t="s">
        <v>47</v>
      </c>
      <c r="I222" s="19" t="s">
        <v>19</v>
      </c>
      <c r="J222" s="180" t="s">
        <v>423</v>
      </c>
      <c r="K222" s="7" t="s">
        <v>10</v>
      </c>
    </row>
    <row r="223" spans="2:12" ht="15.75" thickBot="1">
      <c r="B223" s="13">
        <v>0.875</v>
      </c>
      <c r="C223" s="14" t="s">
        <v>48</v>
      </c>
      <c r="D223" s="15" t="s">
        <v>16</v>
      </c>
      <c r="E223" s="176" t="s">
        <v>424</v>
      </c>
      <c r="F223" s="9" t="s">
        <v>11</v>
      </c>
      <c r="G223" s="10"/>
      <c r="H223" s="14" t="s">
        <v>49</v>
      </c>
      <c r="I223" s="12" t="s">
        <v>13</v>
      </c>
      <c r="J223" s="176" t="s">
        <v>425</v>
      </c>
      <c r="K223" s="20" t="s">
        <v>20</v>
      </c>
    </row>
    <row r="224" spans="2:12" ht="15.75" thickBot="1">
      <c r="B224" s="5">
        <v>0.89583333333333337</v>
      </c>
      <c r="C224" s="22" t="s">
        <v>50</v>
      </c>
      <c r="D224" s="20" t="s">
        <v>20</v>
      </c>
      <c r="E224" s="180" t="s">
        <v>426</v>
      </c>
      <c r="F224" s="17" t="s">
        <v>17</v>
      </c>
      <c r="G224" s="10"/>
      <c r="H224" s="22" t="s">
        <v>51</v>
      </c>
      <c r="I224" s="4" t="s">
        <v>7</v>
      </c>
      <c r="J224" s="180" t="s">
        <v>427</v>
      </c>
      <c r="K224" s="19" t="s">
        <v>19</v>
      </c>
      <c r="L224" s="37" t="s">
        <v>361</v>
      </c>
    </row>
    <row r="233" spans="2:11" ht="27" customHeight="1" thickBot="1"/>
    <row r="234" spans="2:11" ht="15.75" thickBot="1">
      <c r="B234" s="251" t="s">
        <v>398</v>
      </c>
      <c r="C234" s="252"/>
      <c r="D234" s="252"/>
      <c r="E234" s="252"/>
      <c r="F234" s="252"/>
      <c r="G234" s="252"/>
      <c r="H234" s="252"/>
      <c r="I234" s="252"/>
      <c r="J234" s="252"/>
      <c r="K234" s="253"/>
    </row>
    <row r="235" spans="2:11" ht="16.5" thickTop="1" thickBot="1">
      <c r="B235" s="254" t="s">
        <v>2</v>
      </c>
      <c r="C235" s="255"/>
      <c r="D235" s="1" t="s">
        <v>3</v>
      </c>
      <c r="E235" s="1"/>
      <c r="F235" s="1" t="s">
        <v>4</v>
      </c>
      <c r="G235" s="2"/>
      <c r="H235" s="3"/>
      <c r="I235" s="1" t="s">
        <v>5</v>
      </c>
      <c r="J235" s="1"/>
      <c r="K235" s="1" t="s">
        <v>6</v>
      </c>
    </row>
    <row r="236" spans="2:11" ht="16.5" thickTop="1" thickBot="1">
      <c r="B236" s="5">
        <v>0.75</v>
      </c>
      <c r="C236" s="6" t="s">
        <v>9</v>
      </c>
      <c r="D236" s="4" t="s">
        <v>7</v>
      </c>
      <c r="E236" s="180" t="s">
        <v>432</v>
      </c>
      <c r="F236" s="19" t="s">
        <v>19</v>
      </c>
      <c r="G236" s="10"/>
      <c r="H236" s="11" t="s">
        <v>12</v>
      </c>
      <c r="I236" s="20" t="s">
        <v>20</v>
      </c>
      <c r="J236" s="180" t="s">
        <v>433</v>
      </c>
      <c r="K236" s="17" t="s">
        <v>17</v>
      </c>
    </row>
    <row r="237" spans="2:11" ht="15.75" thickBot="1">
      <c r="B237" s="13">
        <v>0.78125</v>
      </c>
      <c r="C237" s="14" t="s">
        <v>15</v>
      </c>
      <c r="D237" s="7" t="s">
        <v>10</v>
      </c>
      <c r="E237" s="208" t="s">
        <v>434</v>
      </c>
      <c r="F237" s="15" t="s">
        <v>16</v>
      </c>
      <c r="G237" s="10"/>
      <c r="H237" s="18" t="s">
        <v>18</v>
      </c>
      <c r="I237" s="9" t="s">
        <v>11</v>
      </c>
      <c r="J237" s="16" t="s">
        <v>435</v>
      </c>
      <c r="K237" s="12" t="s">
        <v>13</v>
      </c>
    </row>
    <row r="238" spans="2:11" ht="15.75" thickBot="1">
      <c r="B238" s="5">
        <v>0.8125</v>
      </c>
      <c r="C238" s="6" t="s">
        <v>22</v>
      </c>
      <c r="D238" s="20" t="s">
        <v>20</v>
      </c>
      <c r="E238" s="181" t="s">
        <v>436</v>
      </c>
      <c r="F238" s="4" t="s">
        <v>7</v>
      </c>
      <c r="G238" s="10"/>
      <c r="H238" s="11" t="s">
        <v>23</v>
      </c>
      <c r="I238" s="15" t="s">
        <v>16</v>
      </c>
      <c r="J238" s="181" t="s">
        <v>437</v>
      </c>
      <c r="K238" s="19" t="s">
        <v>19</v>
      </c>
    </row>
    <row r="239" spans="2:11" ht="15.75" thickBot="1">
      <c r="B239" s="13">
        <v>0.83333333333333337</v>
      </c>
      <c r="C239" s="14" t="s">
        <v>25</v>
      </c>
      <c r="D239" s="17" t="s">
        <v>17</v>
      </c>
      <c r="E239" s="16" t="s">
        <v>438</v>
      </c>
      <c r="F239" s="9" t="s">
        <v>11</v>
      </c>
      <c r="G239" s="10"/>
      <c r="H239" s="18" t="s">
        <v>26</v>
      </c>
      <c r="I239" s="12" t="s">
        <v>13</v>
      </c>
      <c r="J239" s="208" t="s">
        <v>439</v>
      </c>
      <c r="K239" s="7" t="s">
        <v>10</v>
      </c>
    </row>
    <row r="240" spans="2:11" ht="15.75" thickBot="1">
      <c r="B240" s="5">
        <v>0.85416666666666663</v>
      </c>
      <c r="C240" s="6" t="s">
        <v>28</v>
      </c>
      <c r="D240" s="4" t="s">
        <v>7</v>
      </c>
      <c r="E240" s="161" t="s">
        <v>440</v>
      </c>
      <c r="F240" s="15" t="s">
        <v>16</v>
      </c>
      <c r="G240" s="10"/>
      <c r="H240" s="21" t="s">
        <v>29</v>
      </c>
      <c r="I240" s="9" t="s">
        <v>11</v>
      </c>
      <c r="J240" s="161" t="s">
        <v>441</v>
      </c>
      <c r="K240" s="20" t="s">
        <v>20</v>
      </c>
    </row>
    <row r="241" spans="2:12" ht="15.75" thickBot="1">
      <c r="B241" s="13">
        <v>0.875</v>
      </c>
      <c r="C241" s="14" t="s">
        <v>31</v>
      </c>
      <c r="D241" s="19" t="s">
        <v>19</v>
      </c>
      <c r="E241" s="165" t="s">
        <v>442</v>
      </c>
      <c r="F241" s="12" t="s">
        <v>13</v>
      </c>
      <c r="G241" s="10"/>
      <c r="H241" s="18" t="s">
        <v>32</v>
      </c>
      <c r="I241" s="7" t="s">
        <v>10</v>
      </c>
      <c r="J241" s="209" t="s">
        <v>443</v>
      </c>
      <c r="K241" s="17" t="s">
        <v>17</v>
      </c>
    </row>
    <row r="242" spans="2:12" ht="15.75" thickBot="1">
      <c r="B242" s="5">
        <v>0.89583333333333337</v>
      </c>
      <c r="C242" s="6" t="s">
        <v>34</v>
      </c>
      <c r="D242" s="9" t="s">
        <v>11</v>
      </c>
      <c r="E242" s="161" t="s">
        <v>444</v>
      </c>
      <c r="F242" s="4" t="s">
        <v>7</v>
      </c>
      <c r="G242" s="10"/>
      <c r="H242" s="21" t="s">
        <v>35</v>
      </c>
      <c r="I242" s="12" t="s">
        <v>13</v>
      </c>
      <c r="J242" s="161" t="s">
        <v>445</v>
      </c>
      <c r="K242" s="15" t="s">
        <v>16</v>
      </c>
    </row>
    <row r="243" spans="2:12" ht="26.25" customHeight="1"/>
    <row r="244" spans="2:12" ht="27" customHeight="1" thickBot="1"/>
    <row r="245" spans="2:12" ht="15.75" thickBot="1">
      <c r="B245" s="251" t="s">
        <v>399</v>
      </c>
      <c r="C245" s="252"/>
      <c r="D245" s="252"/>
      <c r="E245" s="252"/>
      <c r="F245" s="252"/>
      <c r="G245" s="252"/>
      <c r="H245" s="252"/>
      <c r="I245" s="252"/>
      <c r="J245" s="252"/>
      <c r="K245" s="253"/>
    </row>
    <row r="246" spans="2:12" ht="16.5" thickTop="1" thickBot="1">
      <c r="B246" s="254" t="s">
        <v>2</v>
      </c>
      <c r="C246" s="255"/>
      <c r="D246" s="1" t="s">
        <v>3</v>
      </c>
      <c r="E246" s="1"/>
      <c r="F246" s="1" t="s">
        <v>4</v>
      </c>
      <c r="G246" s="2"/>
      <c r="H246" s="3"/>
      <c r="I246" s="1" t="s">
        <v>5</v>
      </c>
      <c r="J246" s="1"/>
      <c r="K246" s="1" t="s">
        <v>6</v>
      </c>
    </row>
    <row r="247" spans="2:12" ht="16.5" thickTop="1" thickBot="1">
      <c r="B247" s="5">
        <v>0.75</v>
      </c>
      <c r="C247" s="22" t="s">
        <v>38</v>
      </c>
      <c r="D247" s="20" t="s">
        <v>20</v>
      </c>
      <c r="E247" s="161" t="s">
        <v>447</v>
      </c>
      <c r="F247" s="7" t="s">
        <v>10</v>
      </c>
      <c r="G247" s="10"/>
      <c r="H247" s="11" t="s">
        <v>39</v>
      </c>
      <c r="I247" s="17" t="s">
        <v>17</v>
      </c>
      <c r="J247" s="161" t="s">
        <v>448</v>
      </c>
      <c r="K247" s="19" t="s">
        <v>19</v>
      </c>
    </row>
    <row r="248" spans="2:12" ht="15.75" thickBot="1">
      <c r="B248" s="13">
        <v>0.78125</v>
      </c>
      <c r="C248" s="14" t="s">
        <v>40</v>
      </c>
      <c r="D248" s="7" t="s">
        <v>10</v>
      </c>
      <c r="E248" s="165" t="s">
        <v>449</v>
      </c>
      <c r="F248" s="9" t="s">
        <v>11</v>
      </c>
      <c r="G248" s="10"/>
      <c r="H248" s="18" t="s">
        <v>41</v>
      </c>
      <c r="I248" s="4" t="s">
        <v>7</v>
      </c>
      <c r="J248" s="165" t="s">
        <v>450</v>
      </c>
      <c r="K248" s="12" t="s">
        <v>13</v>
      </c>
    </row>
    <row r="249" spans="2:12" ht="15.75" thickBot="1">
      <c r="B249" s="5">
        <v>0.8125</v>
      </c>
      <c r="C249" s="22" t="s">
        <v>42</v>
      </c>
      <c r="D249" s="15" t="s">
        <v>16</v>
      </c>
      <c r="E249" s="161" t="s">
        <v>451</v>
      </c>
      <c r="F249" s="17" t="s">
        <v>17</v>
      </c>
      <c r="G249" s="10"/>
      <c r="H249" s="11" t="s">
        <v>43</v>
      </c>
      <c r="I249" s="19" t="s">
        <v>19</v>
      </c>
      <c r="J249" s="161" t="s">
        <v>452</v>
      </c>
      <c r="K249" s="20" t="s">
        <v>20</v>
      </c>
    </row>
    <row r="250" spans="2:12" ht="15.75" thickBot="1">
      <c r="B250" s="13">
        <v>0.83333333333333337</v>
      </c>
      <c r="C250" s="14" t="s">
        <v>44</v>
      </c>
      <c r="D250" s="17" t="s">
        <v>17</v>
      </c>
      <c r="E250" s="176" t="s">
        <v>453</v>
      </c>
      <c r="F250" s="12" t="s">
        <v>13</v>
      </c>
      <c r="G250" s="10"/>
      <c r="H250" s="18" t="s">
        <v>45</v>
      </c>
      <c r="I250" s="4" t="s">
        <v>7</v>
      </c>
      <c r="J250" s="176" t="s">
        <v>454</v>
      </c>
      <c r="K250" s="7" t="s">
        <v>10</v>
      </c>
    </row>
    <row r="251" spans="2:12" ht="15.75" thickBot="1">
      <c r="B251" s="5">
        <v>0.85416666666666663</v>
      </c>
      <c r="C251" s="22" t="s">
        <v>46</v>
      </c>
      <c r="D251" s="9" t="s">
        <v>11</v>
      </c>
      <c r="E251" s="180" t="s">
        <v>455</v>
      </c>
      <c r="F251" s="19" t="s">
        <v>19</v>
      </c>
      <c r="G251" s="10"/>
      <c r="H251" s="22" t="s">
        <v>47</v>
      </c>
      <c r="I251" s="20" t="s">
        <v>20</v>
      </c>
      <c r="J251" s="180" t="s">
        <v>456</v>
      </c>
      <c r="K251" s="15" t="s">
        <v>16</v>
      </c>
    </row>
    <row r="252" spans="2:12" ht="15.75" thickBot="1">
      <c r="B252" s="13">
        <v>0.875</v>
      </c>
      <c r="C252" s="14" t="s">
        <v>48</v>
      </c>
      <c r="D252" s="19" t="s">
        <v>19</v>
      </c>
      <c r="E252" s="176" t="s">
        <v>457</v>
      </c>
      <c r="F252" s="7" t="s">
        <v>10</v>
      </c>
      <c r="G252" s="10"/>
      <c r="H252" s="14" t="s">
        <v>49</v>
      </c>
      <c r="I252" s="17" t="s">
        <v>17</v>
      </c>
      <c r="J252" s="176" t="s">
        <v>458</v>
      </c>
      <c r="K252" s="4" t="s">
        <v>7</v>
      </c>
    </row>
    <row r="253" spans="2:12" ht="15.75" thickBot="1">
      <c r="B253" s="5">
        <v>0.89583333333333337</v>
      </c>
      <c r="C253" s="22" t="s">
        <v>50</v>
      </c>
      <c r="D253" s="12" t="s">
        <v>13</v>
      </c>
      <c r="E253" s="180" t="s">
        <v>459</v>
      </c>
      <c r="F253" s="20" t="s">
        <v>20</v>
      </c>
      <c r="G253" s="10"/>
      <c r="H253" s="22" t="s">
        <v>51</v>
      </c>
      <c r="I253" s="15" t="s">
        <v>16</v>
      </c>
      <c r="J253" s="180" t="s">
        <v>460</v>
      </c>
      <c r="K253" s="9" t="s">
        <v>11</v>
      </c>
      <c r="L253" s="37" t="s">
        <v>397</v>
      </c>
    </row>
    <row r="262" spans="2:11" ht="27" customHeight="1" thickBot="1"/>
    <row r="263" spans="2:11" ht="15.75" thickBot="1">
      <c r="B263" s="251" t="s">
        <v>429</v>
      </c>
      <c r="C263" s="252"/>
      <c r="D263" s="252"/>
      <c r="E263" s="252"/>
      <c r="F263" s="252"/>
      <c r="G263" s="252"/>
      <c r="H263" s="252"/>
      <c r="I263" s="252"/>
      <c r="J263" s="252"/>
      <c r="K263" s="253"/>
    </row>
    <row r="264" spans="2:11" ht="16.5" thickTop="1" thickBot="1">
      <c r="B264" s="254" t="s">
        <v>2</v>
      </c>
      <c r="C264" s="255"/>
      <c r="D264" s="1" t="s">
        <v>3</v>
      </c>
      <c r="E264" s="1"/>
      <c r="F264" s="1" t="s">
        <v>4</v>
      </c>
      <c r="G264" s="2"/>
      <c r="H264" s="3"/>
      <c r="I264" s="1" t="s">
        <v>5</v>
      </c>
      <c r="J264" s="1"/>
      <c r="K264" s="1" t="s">
        <v>6</v>
      </c>
    </row>
    <row r="265" spans="2:11" ht="16.5" thickTop="1" thickBot="1">
      <c r="B265" s="5">
        <v>0.75</v>
      </c>
      <c r="C265" s="6" t="s">
        <v>9</v>
      </c>
      <c r="D265" s="20" t="s">
        <v>20</v>
      </c>
      <c r="E265" s="180" t="s">
        <v>465</v>
      </c>
      <c r="F265" s="12" t="s">
        <v>13</v>
      </c>
      <c r="G265" s="10"/>
      <c r="H265" s="11" t="s">
        <v>12</v>
      </c>
      <c r="I265" s="9" t="s">
        <v>11</v>
      </c>
      <c r="J265" s="180" t="s">
        <v>466</v>
      </c>
      <c r="K265" s="15" t="s">
        <v>16</v>
      </c>
    </row>
    <row r="266" spans="2:11" ht="15.75" thickBot="1">
      <c r="B266" s="13">
        <v>0.78125</v>
      </c>
      <c r="C266" s="14" t="s">
        <v>15</v>
      </c>
      <c r="D266" s="19" t="s">
        <v>19</v>
      </c>
      <c r="E266" s="16" t="s">
        <v>467</v>
      </c>
      <c r="F266" s="4" t="s">
        <v>7</v>
      </c>
      <c r="G266" s="10"/>
      <c r="H266" s="18" t="s">
        <v>18</v>
      </c>
      <c r="I266" s="17" t="s">
        <v>17</v>
      </c>
      <c r="J266" s="16" t="s">
        <v>468</v>
      </c>
      <c r="K266" s="20" t="s">
        <v>20</v>
      </c>
    </row>
    <row r="267" spans="2:11" ht="15.75" thickBot="1">
      <c r="B267" s="5">
        <v>0.8125</v>
      </c>
      <c r="C267" s="6" t="s">
        <v>22</v>
      </c>
      <c r="D267" s="15" t="s">
        <v>16</v>
      </c>
      <c r="E267" s="181" t="s">
        <v>469</v>
      </c>
      <c r="F267" s="7" t="s">
        <v>10</v>
      </c>
      <c r="G267" s="10"/>
      <c r="H267" s="11" t="s">
        <v>23</v>
      </c>
      <c r="I267" s="12" t="s">
        <v>13</v>
      </c>
      <c r="J267" s="181" t="s">
        <v>470</v>
      </c>
      <c r="K267" s="9" t="s">
        <v>11</v>
      </c>
    </row>
    <row r="268" spans="2:11" ht="15.75" thickBot="1">
      <c r="B268" s="13">
        <v>0.83333333333333337</v>
      </c>
      <c r="C268" s="14" t="s">
        <v>25</v>
      </c>
      <c r="D268" s="4" t="s">
        <v>7</v>
      </c>
      <c r="E268" s="16" t="s">
        <v>471</v>
      </c>
      <c r="F268" s="20" t="s">
        <v>20</v>
      </c>
      <c r="G268" s="10"/>
      <c r="H268" s="18" t="s">
        <v>26</v>
      </c>
      <c r="I268" s="19" t="s">
        <v>19</v>
      </c>
      <c r="J268" s="16" t="s">
        <v>472</v>
      </c>
      <c r="K268" s="15" t="s">
        <v>16</v>
      </c>
    </row>
    <row r="269" spans="2:11" ht="15.75" thickBot="1">
      <c r="B269" s="5">
        <v>0.85416666666666663</v>
      </c>
      <c r="C269" s="6" t="s">
        <v>28</v>
      </c>
      <c r="D269" s="9" t="s">
        <v>11</v>
      </c>
      <c r="E269" s="161" t="s">
        <v>473</v>
      </c>
      <c r="F269" s="17" t="s">
        <v>17</v>
      </c>
      <c r="G269" s="10"/>
      <c r="H269" s="21" t="s">
        <v>29</v>
      </c>
      <c r="I269" s="7" t="s">
        <v>10</v>
      </c>
      <c r="J269" s="161" t="s">
        <v>474</v>
      </c>
      <c r="K269" s="12" t="s">
        <v>13</v>
      </c>
    </row>
    <row r="270" spans="2:11" ht="15.75" thickBot="1">
      <c r="B270" s="13">
        <v>0.875</v>
      </c>
      <c r="C270" s="14" t="s">
        <v>31</v>
      </c>
      <c r="D270" s="15" t="s">
        <v>16</v>
      </c>
      <c r="E270" s="165" t="s">
        <v>475</v>
      </c>
      <c r="F270" s="4" t="s">
        <v>7</v>
      </c>
      <c r="G270" s="10"/>
      <c r="H270" s="18" t="s">
        <v>32</v>
      </c>
      <c r="I270" s="20" t="s">
        <v>20</v>
      </c>
      <c r="J270" s="165" t="s">
        <v>476</v>
      </c>
      <c r="K270" s="9" t="s">
        <v>11</v>
      </c>
    </row>
    <row r="271" spans="2:11" ht="15.75" thickBot="1">
      <c r="B271" s="5">
        <v>0.89583333333333337</v>
      </c>
      <c r="C271" s="6" t="s">
        <v>34</v>
      </c>
      <c r="D271" s="12" t="s">
        <v>13</v>
      </c>
      <c r="E271" s="161" t="s">
        <v>477</v>
      </c>
      <c r="F271" s="19" t="s">
        <v>19</v>
      </c>
      <c r="G271" s="10"/>
      <c r="H271" s="21" t="s">
        <v>35</v>
      </c>
      <c r="I271" s="17" t="s">
        <v>17</v>
      </c>
      <c r="J271" s="161" t="s">
        <v>478</v>
      </c>
      <c r="K271" s="7" t="s">
        <v>10</v>
      </c>
    </row>
    <row r="272" spans="2:11" ht="27" customHeight="1">
      <c r="F272" s="185"/>
    </row>
    <row r="273" spans="2:12" ht="27" customHeight="1" thickBot="1"/>
    <row r="274" spans="2:12" ht="15.75" thickBot="1">
      <c r="B274" s="251" t="s">
        <v>430</v>
      </c>
      <c r="C274" s="252"/>
      <c r="D274" s="252"/>
      <c r="E274" s="252"/>
      <c r="F274" s="252"/>
      <c r="G274" s="252"/>
      <c r="H274" s="252"/>
      <c r="I274" s="252"/>
      <c r="J274" s="252"/>
      <c r="K274" s="253"/>
    </row>
    <row r="275" spans="2:12" ht="16.5" thickTop="1" thickBot="1">
      <c r="B275" s="254" t="s">
        <v>2</v>
      </c>
      <c r="C275" s="255"/>
      <c r="D275" s="1" t="s">
        <v>3</v>
      </c>
      <c r="E275" s="1"/>
      <c r="F275" s="1" t="s">
        <v>4</v>
      </c>
      <c r="G275" s="2"/>
      <c r="H275" s="3"/>
      <c r="I275" s="1" t="s">
        <v>5</v>
      </c>
      <c r="J275" s="1"/>
      <c r="K275" s="1" t="s">
        <v>6</v>
      </c>
    </row>
    <row r="276" spans="2:12" ht="16.5" thickTop="1" thickBot="1">
      <c r="B276" s="5">
        <v>0.75</v>
      </c>
      <c r="C276" s="22" t="s">
        <v>38</v>
      </c>
      <c r="D276" s="4" t="s">
        <v>7</v>
      </c>
      <c r="E276" s="210" t="s">
        <v>479</v>
      </c>
      <c r="F276" s="9" t="s">
        <v>11</v>
      </c>
      <c r="G276" s="10"/>
      <c r="H276" s="11" t="s">
        <v>39</v>
      </c>
      <c r="I276" s="15" t="s">
        <v>16</v>
      </c>
      <c r="J276" s="210" t="s">
        <v>480</v>
      </c>
      <c r="K276" s="12" t="s">
        <v>13</v>
      </c>
    </row>
    <row r="277" spans="2:12" ht="15.75" thickBot="1">
      <c r="B277" s="13">
        <v>0.78125</v>
      </c>
      <c r="C277" s="14" t="s">
        <v>40</v>
      </c>
      <c r="D277" s="7" t="s">
        <v>10</v>
      </c>
      <c r="E277" s="209" t="s">
        <v>481</v>
      </c>
      <c r="F277" s="20" t="s">
        <v>20</v>
      </c>
      <c r="G277" s="10"/>
      <c r="H277" s="18" t="s">
        <v>41</v>
      </c>
      <c r="I277" s="19" t="s">
        <v>19</v>
      </c>
      <c r="J277" s="209" t="s">
        <v>482</v>
      </c>
      <c r="K277" s="17" t="s">
        <v>17</v>
      </c>
    </row>
    <row r="278" spans="2:12" ht="15.75" thickBot="1">
      <c r="B278" s="5">
        <v>0.8125</v>
      </c>
      <c r="C278" s="22" t="s">
        <v>42</v>
      </c>
      <c r="D278" s="9" t="s">
        <v>11</v>
      </c>
      <c r="E278" s="210" t="s">
        <v>483</v>
      </c>
      <c r="F278" s="7" t="s">
        <v>10</v>
      </c>
      <c r="G278" s="10"/>
      <c r="H278" s="11" t="s">
        <v>43</v>
      </c>
      <c r="I278" s="12" t="s">
        <v>13</v>
      </c>
      <c r="J278" s="210" t="s">
        <v>484</v>
      </c>
      <c r="K278" s="4" t="s">
        <v>7</v>
      </c>
    </row>
    <row r="279" spans="2:12" ht="15.75" thickBot="1">
      <c r="B279" s="13">
        <v>0.83333333333333337</v>
      </c>
      <c r="C279" s="14" t="s">
        <v>44</v>
      </c>
      <c r="D279" s="17" t="s">
        <v>17</v>
      </c>
      <c r="E279" s="229" t="s">
        <v>485</v>
      </c>
      <c r="F279" s="15" t="s">
        <v>16</v>
      </c>
      <c r="G279" s="10"/>
      <c r="H279" s="18" t="s">
        <v>45</v>
      </c>
      <c r="I279" s="20" t="s">
        <v>20</v>
      </c>
      <c r="J279" s="229" t="s">
        <v>486</v>
      </c>
      <c r="K279" s="19" t="s">
        <v>19</v>
      </c>
    </row>
    <row r="280" spans="2:12" ht="15.75" thickBot="1">
      <c r="B280" s="5">
        <v>0.85416666666666663</v>
      </c>
      <c r="C280" s="22" t="s">
        <v>46</v>
      </c>
      <c r="D280" s="12" t="s">
        <v>13</v>
      </c>
      <c r="E280" s="211" t="s">
        <v>487</v>
      </c>
      <c r="F280" s="17" t="s">
        <v>17</v>
      </c>
      <c r="G280" s="10"/>
      <c r="H280" s="22" t="s">
        <v>47</v>
      </c>
      <c r="I280" s="7" t="s">
        <v>10</v>
      </c>
      <c r="J280" s="211" t="s">
        <v>488</v>
      </c>
      <c r="K280" s="4" t="s">
        <v>7</v>
      </c>
    </row>
    <row r="281" spans="2:12" ht="15.75" thickBot="1">
      <c r="B281" s="13">
        <v>0.875</v>
      </c>
      <c r="C281" s="14" t="s">
        <v>48</v>
      </c>
      <c r="D281" s="19" t="s">
        <v>19</v>
      </c>
      <c r="E281" s="229" t="s">
        <v>489</v>
      </c>
      <c r="F281" s="9" t="s">
        <v>11</v>
      </c>
      <c r="G281" s="10"/>
      <c r="H281" s="14" t="s">
        <v>49</v>
      </c>
      <c r="I281" s="15" t="s">
        <v>16</v>
      </c>
      <c r="J281" s="229" t="s">
        <v>490</v>
      </c>
      <c r="K281" s="20" t="s">
        <v>20</v>
      </c>
    </row>
    <row r="282" spans="2:12" ht="15.75" thickBot="1">
      <c r="B282" s="5">
        <v>0.89583333333333337</v>
      </c>
      <c r="C282" s="22" t="s">
        <v>50</v>
      </c>
      <c r="D282" s="7" t="s">
        <v>10</v>
      </c>
      <c r="E282" s="211" t="s">
        <v>491</v>
      </c>
      <c r="F282" s="19" t="s">
        <v>19</v>
      </c>
      <c r="G282" s="10"/>
      <c r="H282" s="22" t="s">
        <v>51</v>
      </c>
      <c r="I282" s="4" t="s">
        <v>7</v>
      </c>
      <c r="J282" s="211" t="s">
        <v>492</v>
      </c>
      <c r="K282" s="17" t="s">
        <v>17</v>
      </c>
      <c r="L282" s="217" t="s">
        <v>431</v>
      </c>
    </row>
    <row r="291" spans="2:11" ht="27" customHeight="1" thickBot="1"/>
    <row r="292" spans="2:11" ht="15.75" thickBot="1">
      <c r="B292" s="251" t="s">
        <v>462</v>
      </c>
      <c r="C292" s="252"/>
      <c r="D292" s="252"/>
      <c r="E292" s="252"/>
      <c r="F292" s="252"/>
      <c r="G292" s="252"/>
      <c r="H292" s="252"/>
      <c r="I292" s="252"/>
      <c r="J292" s="252"/>
      <c r="K292" s="253"/>
    </row>
    <row r="293" spans="2:11" ht="16.5" thickTop="1" thickBot="1">
      <c r="B293" s="254" t="s">
        <v>2</v>
      </c>
      <c r="C293" s="255"/>
      <c r="D293" s="1" t="s">
        <v>3</v>
      </c>
      <c r="E293" s="1"/>
      <c r="F293" s="1" t="s">
        <v>4</v>
      </c>
      <c r="G293" s="2"/>
      <c r="H293" s="3"/>
      <c r="I293" s="1" t="s">
        <v>5</v>
      </c>
      <c r="J293" s="1"/>
      <c r="K293" s="1" t="s">
        <v>6</v>
      </c>
    </row>
    <row r="294" spans="2:11" ht="16.5" thickTop="1" thickBot="1">
      <c r="B294" s="5">
        <v>0.75</v>
      </c>
      <c r="C294" s="6" t="s">
        <v>9</v>
      </c>
      <c r="D294" s="4" t="s">
        <v>7</v>
      </c>
      <c r="E294" s="180" t="s">
        <v>497</v>
      </c>
      <c r="F294" s="17" t="s">
        <v>17</v>
      </c>
      <c r="G294" s="10"/>
      <c r="H294" s="11" t="s">
        <v>12</v>
      </c>
      <c r="I294" s="7" t="s">
        <v>10</v>
      </c>
      <c r="J294" s="180" t="s">
        <v>498</v>
      </c>
      <c r="K294" s="19" t="s">
        <v>19</v>
      </c>
    </row>
    <row r="295" spans="2:11" ht="15.75" thickBot="1">
      <c r="B295" s="13">
        <v>0.78125</v>
      </c>
      <c r="C295" s="14" t="s">
        <v>15</v>
      </c>
      <c r="D295" s="9" t="s">
        <v>11</v>
      </c>
      <c r="E295" s="16" t="s">
        <v>499</v>
      </c>
      <c r="F295" s="15" t="s">
        <v>16</v>
      </c>
      <c r="G295" s="10"/>
      <c r="H295" s="18" t="s">
        <v>18</v>
      </c>
      <c r="I295" s="20" t="s">
        <v>20</v>
      </c>
      <c r="J295" s="16" t="s">
        <v>500</v>
      </c>
      <c r="K295" s="12" t="s">
        <v>13</v>
      </c>
    </row>
    <row r="296" spans="2:11" ht="15.75" thickBot="1">
      <c r="B296" s="5">
        <v>0.8125</v>
      </c>
      <c r="C296" s="6" t="s">
        <v>22</v>
      </c>
      <c r="D296" s="17" t="s">
        <v>17</v>
      </c>
      <c r="E296" s="181" t="s">
        <v>501</v>
      </c>
      <c r="F296" s="20" t="s">
        <v>20</v>
      </c>
      <c r="G296" s="10"/>
      <c r="H296" s="11" t="s">
        <v>23</v>
      </c>
      <c r="I296" s="19" t="s">
        <v>19</v>
      </c>
      <c r="J296" s="181" t="s">
        <v>502</v>
      </c>
      <c r="K296" s="4" t="s">
        <v>7</v>
      </c>
    </row>
    <row r="297" spans="2:11" ht="15.75" thickBot="1">
      <c r="B297" s="13">
        <v>0.83333333333333337</v>
      </c>
      <c r="C297" s="14" t="s">
        <v>25</v>
      </c>
      <c r="D297" s="12" t="s">
        <v>13</v>
      </c>
      <c r="E297" s="16" t="s">
        <v>503</v>
      </c>
      <c r="F297" s="9" t="s">
        <v>11</v>
      </c>
      <c r="G297" s="10"/>
      <c r="H297" s="18" t="s">
        <v>26</v>
      </c>
      <c r="I297" s="15" t="s">
        <v>16</v>
      </c>
      <c r="J297" s="16" t="s">
        <v>504</v>
      </c>
      <c r="K297" s="7" t="s">
        <v>10</v>
      </c>
    </row>
    <row r="298" spans="2:11" ht="15.75" thickBot="1">
      <c r="B298" s="5">
        <v>0.85416666666666663</v>
      </c>
      <c r="C298" s="6" t="s">
        <v>28</v>
      </c>
      <c r="D298" s="19" t="s">
        <v>19</v>
      </c>
      <c r="E298" s="161" t="s">
        <v>505</v>
      </c>
      <c r="F298" s="15" t="s">
        <v>16</v>
      </c>
      <c r="G298" s="10"/>
      <c r="H298" s="21" t="s">
        <v>29</v>
      </c>
      <c r="I298" s="4" t="s">
        <v>7</v>
      </c>
      <c r="J298" s="161" t="s">
        <v>506</v>
      </c>
      <c r="K298" s="20" t="s">
        <v>20</v>
      </c>
    </row>
    <row r="299" spans="2:11" ht="15.75" thickBot="1">
      <c r="B299" s="13">
        <v>0.875</v>
      </c>
      <c r="C299" s="14" t="s">
        <v>31</v>
      </c>
      <c r="D299" s="7" t="s">
        <v>10</v>
      </c>
      <c r="E299" s="165" t="s">
        <v>507</v>
      </c>
      <c r="F299" s="12" t="s">
        <v>13</v>
      </c>
      <c r="G299" s="10"/>
      <c r="H299" s="18" t="s">
        <v>32</v>
      </c>
      <c r="I299" s="9" t="s">
        <v>11</v>
      </c>
      <c r="J299" s="165" t="s">
        <v>508</v>
      </c>
      <c r="K299" s="17" t="s">
        <v>17</v>
      </c>
    </row>
    <row r="300" spans="2:11" ht="15.75" thickBot="1">
      <c r="B300" s="5">
        <v>0.89583333333333337</v>
      </c>
      <c r="C300" s="6" t="s">
        <v>34</v>
      </c>
      <c r="D300" s="20" t="s">
        <v>20</v>
      </c>
      <c r="E300" s="161" t="s">
        <v>509</v>
      </c>
      <c r="F300" s="9" t="s">
        <v>11</v>
      </c>
      <c r="G300" s="10"/>
      <c r="H300" s="21" t="s">
        <v>35</v>
      </c>
      <c r="I300" s="15" t="s">
        <v>16</v>
      </c>
      <c r="J300" s="161" t="s">
        <v>510</v>
      </c>
      <c r="K300" s="4" t="s">
        <v>7</v>
      </c>
    </row>
    <row r="301" spans="2:11" ht="27" customHeight="1">
      <c r="F301" s="185"/>
      <c r="K301" s="185"/>
    </row>
    <row r="302" spans="2:11" ht="27" customHeight="1" thickBot="1"/>
    <row r="303" spans="2:11" ht="15.75" thickBot="1">
      <c r="B303" s="251" t="s">
        <v>463</v>
      </c>
      <c r="C303" s="252"/>
      <c r="D303" s="252"/>
      <c r="E303" s="252"/>
      <c r="F303" s="252"/>
      <c r="G303" s="252"/>
      <c r="H303" s="252"/>
      <c r="I303" s="252"/>
      <c r="J303" s="252"/>
      <c r="K303" s="253"/>
    </row>
    <row r="304" spans="2:11" ht="16.5" thickTop="1" thickBot="1">
      <c r="B304" s="254" t="s">
        <v>2</v>
      </c>
      <c r="C304" s="255"/>
      <c r="D304" s="1" t="s">
        <v>3</v>
      </c>
      <c r="E304" s="1"/>
      <c r="F304" s="1" t="s">
        <v>4</v>
      </c>
      <c r="G304" s="2"/>
      <c r="H304" s="3"/>
      <c r="I304" s="1" t="s">
        <v>5</v>
      </c>
      <c r="J304" s="1"/>
      <c r="K304" s="1" t="s">
        <v>6</v>
      </c>
    </row>
    <row r="305" spans="2:12" ht="16.5" thickTop="1" thickBot="1">
      <c r="B305" s="5">
        <v>0.75</v>
      </c>
      <c r="C305" s="22" t="s">
        <v>38</v>
      </c>
      <c r="D305" s="17" t="s">
        <v>17</v>
      </c>
      <c r="E305" s="161" t="s">
        <v>513</v>
      </c>
      <c r="F305" s="7" t="s">
        <v>10</v>
      </c>
      <c r="G305" s="10"/>
      <c r="H305" s="11" t="s">
        <v>39</v>
      </c>
      <c r="I305" s="12" t="s">
        <v>13</v>
      </c>
      <c r="J305" s="161" t="s">
        <v>514</v>
      </c>
      <c r="K305" s="19" t="s">
        <v>19</v>
      </c>
    </row>
    <row r="306" spans="2:12" ht="15.75" thickBot="1">
      <c r="B306" s="13">
        <v>0.78125</v>
      </c>
      <c r="C306" s="14" t="s">
        <v>40</v>
      </c>
      <c r="D306" s="15" t="s">
        <v>16</v>
      </c>
      <c r="E306" s="209" t="s">
        <v>515</v>
      </c>
      <c r="F306" s="12" t="s">
        <v>13</v>
      </c>
      <c r="G306" s="10"/>
      <c r="H306" s="18" t="s">
        <v>41</v>
      </c>
      <c r="I306" s="4" t="s">
        <v>7</v>
      </c>
      <c r="J306" s="209" t="s">
        <v>516</v>
      </c>
      <c r="K306" s="9" t="s">
        <v>11</v>
      </c>
    </row>
    <row r="307" spans="2:12" ht="15.75" thickBot="1">
      <c r="B307" s="5">
        <v>0.8125</v>
      </c>
      <c r="C307" s="22" t="s">
        <v>42</v>
      </c>
      <c r="D307" s="19" t="s">
        <v>19</v>
      </c>
      <c r="E307" s="210" t="s">
        <v>517</v>
      </c>
      <c r="F307" s="17" t="s">
        <v>17</v>
      </c>
      <c r="G307" s="10"/>
      <c r="H307" s="11" t="s">
        <v>43</v>
      </c>
      <c r="I307" s="7" t="s">
        <v>10</v>
      </c>
      <c r="J307" s="210" t="s">
        <v>518</v>
      </c>
      <c r="K307" s="20" t="s">
        <v>20</v>
      </c>
    </row>
    <row r="308" spans="2:12" ht="15.75" thickBot="1">
      <c r="B308" s="13">
        <v>0.83333333333333337</v>
      </c>
      <c r="C308" s="14" t="s">
        <v>44</v>
      </c>
      <c r="D308" s="12" t="s">
        <v>13</v>
      </c>
      <c r="E308" s="229" t="s">
        <v>519</v>
      </c>
      <c r="F308" s="4" t="s">
        <v>7</v>
      </c>
      <c r="G308" s="10"/>
      <c r="H308" s="18" t="s">
        <v>45</v>
      </c>
      <c r="I308" s="9" t="s">
        <v>11</v>
      </c>
      <c r="J308" s="229" t="s">
        <v>520</v>
      </c>
      <c r="K308" s="7" t="s">
        <v>10</v>
      </c>
    </row>
    <row r="309" spans="2:12" ht="15.75" thickBot="1">
      <c r="B309" s="5">
        <v>0.85416666666666663</v>
      </c>
      <c r="C309" s="22" t="s">
        <v>46</v>
      </c>
      <c r="D309" s="20" t="s">
        <v>20</v>
      </c>
      <c r="E309" s="211" t="s">
        <v>521</v>
      </c>
      <c r="F309" s="19" t="s">
        <v>19</v>
      </c>
      <c r="G309" s="10"/>
      <c r="H309" s="22" t="s">
        <v>47</v>
      </c>
      <c r="I309" s="17" t="s">
        <v>17</v>
      </c>
      <c r="J309" s="211" t="s">
        <v>522</v>
      </c>
      <c r="K309" s="15" t="s">
        <v>16</v>
      </c>
    </row>
    <row r="310" spans="2:12" ht="15.75" thickBot="1">
      <c r="B310" s="13">
        <v>0.875</v>
      </c>
      <c r="C310" s="14" t="s">
        <v>48</v>
      </c>
      <c r="D310" s="7" t="s">
        <v>10</v>
      </c>
      <c r="E310" s="229" t="s">
        <v>523</v>
      </c>
      <c r="F310" s="4" t="s">
        <v>7</v>
      </c>
      <c r="G310" s="10"/>
      <c r="H310" s="14" t="s">
        <v>49</v>
      </c>
      <c r="I310" s="12" t="s">
        <v>13</v>
      </c>
      <c r="J310" s="229" t="s">
        <v>524</v>
      </c>
      <c r="K310" s="17" t="s">
        <v>17</v>
      </c>
    </row>
    <row r="311" spans="2:12" ht="15.75" thickBot="1">
      <c r="B311" s="5">
        <v>0.89583333333333337</v>
      </c>
      <c r="C311" s="22" t="s">
        <v>50</v>
      </c>
      <c r="D311" s="15" t="s">
        <v>16</v>
      </c>
      <c r="E311" s="211" t="s">
        <v>525</v>
      </c>
      <c r="F311" s="20" t="s">
        <v>20</v>
      </c>
      <c r="G311" s="10"/>
      <c r="H311" s="22" t="s">
        <v>51</v>
      </c>
      <c r="I311" s="19" t="s">
        <v>19</v>
      </c>
      <c r="J311" s="211" t="s">
        <v>526</v>
      </c>
      <c r="K311" s="9" t="s">
        <v>11</v>
      </c>
      <c r="L311" s="217" t="s">
        <v>464</v>
      </c>
    </row>
    <row r="320" spans="2:12" ht="27" customHeight="1" thickBot="1"/>
    <row r="321" spans="2:12" ht="21" customHeight="1" thickBot="1">
      <c r="B321" s="259" t="s">
        <v>512</v>
      </c>
      <c r="C321" s="260"/>
      <c r="D321" s="260"/>
      <c r="E321" s="260"/>
      <c r="F321" s="260"/>
      <c r="G321" s="260"/>
      <c r="H321" s="260"/>
      <c r="I321" s="260"/>
      <c r="J321" s="260"/>
      <c r="K321" s="261"/>
    </row>
    <row r="322" spans="2:12" ht="16.5" thickTop="1" thickBot="1">
      <c r="B322" s="254" t="s">
        <v>2</v>
      </c>
      <c r="C322" s="255"/>
      <c r="D322" s="1" t="s">
        <v>3</v>
      </c>
      <c r="E322" s="1"/>
      <c r="F322" s="1" t="s">
        <v>4</v>
      </c>
      <c r="G322" s="2"/>
      <c r="H322" s="168"/>
      <c r="I322" s="1" t="s">
        <v>5</v>
      </c>
      <c r="J322" s="1"/>
      <c r="K322" s="1" t="s">
        <v>6</v>
      </c>
    </row>
    <row r="323" spans="2:12" ht="16.5" thickTop="1" thickBot="1">
      <c r="B323" s="156">
        <v>0.58333333333333337</v>
      </c>
      <c r="C323" s="157" t="s">
        <v>9</v>
      </c>
      <c r="D323" s="20" t="s">
        <v>20</v>
      </c>
      <c r="E323" s="158"/>
      <c r="F323" s="15" t="s">
        <v>16</v>
      </c>
      <c r="G323" s="159"/>
      <c r="H323" s="157" t="s">
        <v>12</v>
      </c>
      <c r="I323" s="9" t="s">
        <v>11</v>
      </c>
      <c r="J323" s="158"/>
      <c r="K323" s="19" t="s">
        <v>19</v>
      </c>
    </row>
    <row r="324" spans="2:12" ht="15.75" thickBot="1">
      <c r="B324" s="160">
        <v>0.61458333333333337</v>
      </c>
      <c r="C324" s="169" t="s">
        <v>15</v>
      </c>
      <c r="D324" s="17" t="s">
        <v>17</v>
      </c>
      <c r="E324" s="161"/>
      <c r="F324" s="4" t="s">
        <v>7</v>
      </c>
      <c r="G324" s="162"/>
      <c r="H324" s="169" t="s">
        <v>18</v>
      </c>
      <c r="I324" s="19" t="s">
        <v>19</v>
      </c>
      <c r="J324" s="161"/>
      <c r="K324" s="7" t="s">
        <v>10</v>
      </c>
    </row>
    <row r="325" spans="2:12" ht="15.75" thickBot="1">
      <c r="B325" s="163">
        <v>0.64583333333333337</v>
      </c>
      <c r="C325" s="164" t="s">
        <v>22</v>
      </c>
      <c r="D325" s="15" t="s">
        <v>16</v>
      </c>
      <c r="E325" s="165"/>
      <c r="F325" s="9" t="s">
        <v>11</v>
      </c>
      <c r="G325" s="162"/>
      <c r="H325" s="164" t="s">
        <v>23</v>
      </c>
      <c r="I325" s="12" t="s">
        <v>13</v>
      </c>
      <c r="J325" s="165"/>
      <c r="K325" s="20" t="s">
        <v>20</v>
      </c>
    </row>
    <row r="326" spans="2:12" ht="15.75" thickBot="1">
      <c r="B326" s="160">
        <v>0.66666666666666663</v>
      </c>
      <c r="C326" s="169" t="s">
        <v>25</v>
      </c>
      <c r="D326" s="20" t="s">
        <v>20</v>
      </c>
      <c r="E326" s="161"/>
      <c r="F326" s="17" t="s">
        <v>17</v>
      </c>
      <c r="G326" s="162"/>
      <c r="H326" s="169" t="s">
        <v>26</v>
      </c>
      <c r="I326" s="4" t="s">
        <v>7</v>
      </c>
      <c r="J326" s="161"/>
      <c r="K326" s="19" t="s">
        <v>19</v>
      </c>
    </row>
    <row r="327" spans="2:12" ht="15.75" thickBot="1">
      <c r="B327" s="163">
        <v>0.6875</v>
      </c>
      <c r="C327" s="164" t="s">
        <v>28</v>
      </c>
      <c r="D327" s="9" t="s">
        <v>11</v>
      </c>
      <c r="E327" s="165"/>
      <c r="F327" s="12" t="s">
        <v>13</v>
      </c>
      <c r="G327" s="162"/>
      <c r="H327" s="164" t="s">
        <v>29</v>
      </c>
      <c r="I327" s="7" t="s">
        <v>10</v>
      </c>
      <c r="J327" s="165"/>
      <c r="K327" s="15" t="s">
        <v>16</v>
      </c>
    </row>
    <row r="328" spans="2:12" ht="15.75" thickBot="1">
      <c r="B328" s="160">
        <v>0.70833333333333337</v>
      </c>
      <c r="C328" s="169" t="s">
        <v>31</v>
      </c>
      <c r="D328" s="15" t="s">
        <v>16</v>
      </c>
      <c r="E328" s="161"/>
      <c r="F328" s="19" t="s">
        <v>19</v>
      </c>
      <c r="G328" s="162"/>
      <c r="H328" s="169" t="s">
        <v>32</v>
      </c>
      <c r="I328" s="20" t="s">
        <v>20</v>
      </c>
      <c r="J328" s="161"/>
      <c r="K328" s="4" t="s">
        <v>7</v>
      </c>
    </row>
    <row r="329" spans="2:12" ht="15.75" thickBot="1">
      <c r="B329" s="163">
        <v>0.72916666666666663</v>
      </c>
      <c r="C329" s="164" t="s">
        <v>34</v>
      </c>
      <c r="D329" s="12" t="s">
        <v>13</v>
      </c>
      <c r="E329" s="165"/>
      <c r="F329" s="7" t="s">
        <v>10</v>
      </c>
      <c r="G329" s="162"/>
      <c r="H329" s="164" t="s">
        <v>35</v>
      </c>
      <c r="I329" s="17" t="s">
        <v>17</v>
      </c>
      <c r="J329" s="165"/>
      <c r="K329" s="9" t="s">
        <v>11</v>
      </c>
    </row>
    <row r="330" spans="2:12" ht="15.75" thickBot="1">
      <c r="B330" s="160">
        <v>0.75</v>
      </c>
      <c r="C330" s="169" t="s">
        <v>38</v>
      </c>
      <c r="D330" s="9" t="s">
        <v>11</v>
      </c>
      <c r="E330" s="161"/>
      <c r="F330" s="20" t="s">
        <v>20</v>
      </c>
      <c r="G330" s="162"/>
      <c r="H330" s="169" t="s">
        <v>39</v>
      </c>
      <c r="I330" s="4" t="s">
        <v>7</v>
      </c>
      <c r="J330" s="161"/>
      <c r="K330" s="15" t="s">
        <v>16</v>
      </c>
    </row>
    <row r="331" spans="2:12" ht="15.75" thickBot="1">
      <c r="B331" s="163">
        <v>0.77083333333333337</v>
      </c>
      <c r="C331" s="164" t="s">
        <v>40</v>
      </c>
      <c r="D331" s="7" t="s">
        <v>10</v>
      </c>
      <c r="E331" s="165"/>
      <c r="F331" s="17" t="s">
        <v>17</v>
      </c>
      <c r="G331" s="162"/>
      <c r="H331" s="164" t="s">
        <v>41</v>
      </c>
      <c r="I331" s="19" t="s">
        <v>19</v>
      </c>
      <c r="J331" s="165"/>
      <c r="K331" s="12" t="s">
        <v>13</v>
      </c>
      <c r="L331" s="179"/>
    </row>
    <row r="332" spans="2:12" ht="15.75" thickBot="1">
      <c r="B332" s="170">
        <v>0.79166666666666663</v>
      </c>
      <c r="C332" s="171" t="s">
        <v>42</v>
      </c>
      <c r="D332" s="12" t="s">
        <v>13</v>
      </c>
      <c r="E332" s="180"/>
      <c r="F332" s="15" t="s">
        <v>16</v>
      </c>
      <c r="G332" s="172"/>
      <c r="H332" s="173" t="s">
        <v>43</v>
      </c>
      <c r="I332" s="9" t="s">
        <v>11</v>
      </c>
      <c r="J332" s="180"/>
      <c r="K332" s="4" t="s">
        <v>7</v>
      </c>
      <c r="L332" s="178"/>
    </row>
    <row r="333" spans="2:12" ht="15.75" thickBot="1">
      <c r="B333" s="174">
        <v>0.8125</v>
      </c>
      <c r="C333" s="175" t="s">
        <v>44</v>
      </c>
      <c r="D333" s="17" t="s">
        <v>17</v>
      </c>
      <c r="E333" s="176"/>
      <c r="F333" s="19" t="s">
        <v>19</v>
      </c>
      <c r="G333" s="172"/>
      <c r="H333" s="177" t="s">
        <v>45</v>
      </c>
      <c r="I333" s="20" t="s">
        <v>20</v>
      </c>
      <c r="J333" s="176"/>
      <c r="K333" s="7" t="s">
        <v>10</v>
      </c>
    </row>
    <row r="334" spans="2:12" ht="15.75" thickBot="1">
      <c r="B334" s="170">
        <v>0.83333333333333337</v>
      </c>
      <c r="C334" s="171" t="s">
        <v>46</v>
      </c>
      <c r="D334" s="4" t="s">
        <v>7</v>
      </c>
      <c r="E334" s="180"/>
      <c r="F334" s="12" t="s">
        <v>13</v>
      </c>
      <c r="G334" s="172"/>
      <c r="H334" s="171" t="s">
        <v>47</v>
      </c>
      <c r="I334" s="7" t="s">
        <v>10</v>
      </c>
      <c r="J334" s="180"/>
      <c r="K334" s="9" t="s">
        <v>11</v>
      </c>
    </row>
    <row r="335" spans="2:12" ht="15.75" thickBot="1">
      <c r="B335" s="174">
        <v>0.85416666666666663</v>
      </c>
      <c r="C335" s="175" t="s">
        <v>48</v>
      </c>
      <c r="D335" s="19" t="s">
        <v>19</v>
      </c>
      <c r="E335" s="176"/>
      <c r="F335" s="20" t="s">
        <v>20</v>
      </c>
      <c r="G335" s="172"/>
      <c r="H335" s="175" t="s">
        <v>49</v>
      </c>
      <c r="I335" s="15" t="s">
        <v>16</v>
      </c>
      <c r="J335" s="176"/>
      <c r="K335" s="17" t="s">
        <v>17</v>
      </c>
    </row>
    <row r="336" spans="2:12" ht="15.75" thickBot="1">
      <c r="B336" s="182">
        <v>0.875</v>
      </c>
      <c r="C336" s="171" t="s">
        <v>50</v>
      </c>
      <c r="D336" s="4" t="s">
        <v>7</v>
      </c>
      <c r="E336" s="180"/>
      <c r="F336" s="7" t="s">
        <v>10</v>
      </c>
      <c r="G336" s="172"/>
      <c r="H336" s="171" t="s">
        <v>51</v>
      </c>
      <c r="I336" s="17" t="s">
        <v>17</v>
      </c>
      <c r="J336" s="180"/>
      <c r="K336" s="12" t="s">
        <v>13</v>
      </c>
      <c r="L336" s="230" t="s">
        <v>496</v>
      </c>
    </row>
    <row r="337" spans="2:11" ht="16.5" thickTop="1" thickBot="1">
      <c r="B337" s="183">
        <v>0.89583333333333337</v>
      </c>
      <c r="C337" s="262" t="s">
        <v>219</v>
      </c>
      <c r="D337" s="263"/>
      <c r="E337" s="263"/>
      <c r="F337" s="264"/>
      <c r="G337" s="166"/>
      <c r="H337" s="262" t="s">
        <v>222</v>
      </c>
      <c r="I337" s="263"/>
      <c r="J337" s="263"/>
      <c r="K337" s="264"/>
    </row>
    <row r="338" spans="2:11" ht="15.75" thickBot="1">
      <c r="B338" s="163">
        <v>0.90625</v>
      </c>
      <c r="C338" s="265" t="s">
        <v>220</v>
      </c>
      <c r="D338" s="266"/>
      <c r="E338" s="266"/>
      <c r="F338" s="267"/>
      <c r="G338" s="167"/>
      <c r="H338" s="265" t="s">
        <v>223</v>
      </c>
      <c r="I338" s="268"/>
      <c r="J338" s="268"/>
      <c r="K338" s="269"/>
    </row>
    <row r="352" spans="2:11" ht="15.75" thickBot="1">
      <c r="D352" s="188" t="s">
        <v>52</v>
      </c>
      <c r="E352" s="187" t="s">
        <v>53</v>
      </c>
      <c r="F352" s="28" t="s">
        <v>78</v>
      </c>
      <c r="G352" s="29"/>
      <c r="H352" s="29"/>
      <c r="J352" s="30" t="s">
        <v>79</v>
      </c>
    </row>
    <row r="353" spans="4:11" ht="15.75" thickBot="1">
      <c r="D353" s="207" t="s">
        <v>54</v>
      </c>
      <c r="E353" s="186" t="s">
        <v>55</v>
      </c>
      <c r="J353" s="4" t="s">
        <v>7</v>
      </c>
      <c r="K353" s="25" t="s">
        <v>8</v>
      </c>
    </row>
    <row r="354" spans="4:11" ht="15.75" thickBot="1">
      <c r="D354" s="207"/>
      <c r="E354" s="186" t="s">
        <v>56</v>
      </c>
      <c r="J354" s="9" t="s">
        <v>11</v>
      </c>
      <c r="K354" s="25" t="s">
        <v>14</v>
      </c>
    </row>
    <row r="355" spans="4:11" ht="15.75" thickBot="1">
      <c r="D355" s="207" t="s">
        <v>57</v>
      </c>
      <c r="E355" s="186" t="s">
        <v>58</v>
      </c>
      <c r="J355" s="15" t="s">
        <v>16</v>
      </c>
      <c r="K355" s="25" t="s">
        <v>21</v>
      </c>
    </row>
    <row r="356" spans="4:11" ht="15.75" thickBot="1">
      <c r="D356" s="207"/>
      <c r="E356" s="186" t="s">
        <v>59</v>
      </c>
      <c r="J356" s="20" t="s">
        <v>20</v>
      </c>
      <c r="K356" s="25" t="s">
        <v>24</v>
      </c>
    </row>
    <row r="357" spans="4:11" ht="15.75" thickBot="1">
      <c r="D357" s="207" t="s">
        <v>60</v>
      </c>
      <c r="E357" s="186" t="s">
        <v>61</v>
      </c>
      <c r="J357" s="19" t="s">
        <v>19</v>
      </c>
      <c r="K357" s="25" t="s">
        <v>27</v>
      </c>
    </row>
    <row r="358" spans="4:11" ht="15.75" thickBot="1">
      <c r="D358" s="207"/>
      <c r="E358" s="186" t="s">
        <v>62</v>
      </c>
      <c r="F358" t="s">
        <v>63</v>
      </c>
      <c r="J358" s="17" t="s">
        <v>17</v>
      </c>
      <c r="K358" s="25" t="s">
        <v>30</v>
      </c>
    </row>
    <row r="359" spans="4:11" ht="15.75" thickBot="1">
      <c r="D359" s="207" t="s">
        <v>64</v>
      </c>
      <c r="E359" s="186" t="s">
        <v>65</v>
      </c>
      <c r="J359" s="7" t="s">
        <v>10</v>
      </c>
      <c r="K359" s="25" t="s">
        <v>33</v>
      </c>
    </row>
    <row r="360" spans="4:11" ht="15.75" thickBot="1">
      <c r="D360" s="207"/>
      <c r="E360" s="186" t="s">
        <v>66</v>
      </c>
      <c r="J360" s="12" t="s">
        <v>13</v>
      </c>
      <c r="K360" s="25" t="s">
        <v>36</v>
      </c>
    </row>
    <row r="361" spans="4:11">
      <c r="D361" s="207" t="s">
        <v>67</v>
      </c>
      <c r="E361" s="186" t="s">
        <v>68</v>
      </c>
    </row>
    <row r="362" spans="4:11">
      <c r="D362" s="207"/>
      <c r="E362" s="186" t="s">
        <v>69</v>
      </c>
    </row>
    <row r="363" spans="4:11">
      <c r="D363" s="207" t="s">
        <v>70</v>
      </c>
      <c r="E363" s="186" t="s">
        <v>71</v>
      </c>
    </row>
    <row r="364" spans="4:11">
      <c r="D364" s="207"/>
      <c r="E364" s="186" t="s">
        <v>72</v>
      </c>
    </row>
    <row r="365" spans="4:11">
      <c r="D365" s="207" t="s">
        <v>73</v>
      </c>
      <c r="E365" s="186" t="s">
        <v>74</v>
      </c>
    </row>
    <row r="366" spans="4:11">
      <c r="D366" s="207"/>
      <c r="E366" s="186" t="s">
        <v>75</v>
      </c>
    </row>
    <row r="367" spans="4:11">
      <c r="D367" s="27" t="s">
        <v>76</v>
      </c>
      <c r="E367" s="26" t="s">
        <v>396</v>
      </c>
      <c r="G367" s="215">
        <v>0.58333333333333337</v>
      </c>
    </row>
    <row r="368" spans="4:11">
      <c r="D368" s="24"/>
      <c r="E368" s="23"/>
    </row>
    <row r="369" spans="2:7" ht="17.25" customHeight="1">
      <c r="B369" s="36" t="s">
        <v>83</v>
      </c>
      <c r="C369" s="31" t="s">
        <v>85</v>
      </c>
      <c r="D369" s="32"/>
      <c r="E369" s="33"/>
      <c r="F369" s="31"/>
      <c r="G369" s="31"/>
    </row>
    <row r="370" spans="2:7">
      <c r="C370" s="31" t="s">
        <v>87</v>
      </c>
      <c r="D370" s="34"/>
      <c r="E370" s="33"/>
      <c r="F370" s="31"/>
      <c r="G370" s="31"/>
    </row>
    <row r="371" spans="2:7">
      <c r="C371" s="31" t="s">
        <v>86</v>
      </c>
      <c r="D371" s="31"/>
      <c r="E371" s="31"/>
      <c r="F371" s="31"/>
      <c r="G371" s="31"/>
    </row>
    <row r="372" spans="2:7">
      <c r="C372" s="31" t="s">
        <v>88</v>
      </c>
      <c r="D372" s="35"/>
      <c r="E372" s="33"/>
      <c r="F372" s="31"/>
      <c r="G372" s="31"/>
    </row>
    <row r="373" spans="2:7">
      <c r="C373" s="31" t="s">
        <v>84</v>
      </c>
      <c r="D373" s="31"/>
      <c r="E373" s="31"/>
      <c r="F373" s="31"/>
      <c r="G373" s="31"/>
    </row>
  </sheetData>
  <mergeCells count="53">
    <mergeCell ref="B321:K321"/>
    <mergeCell ref="B322:C322"/>
    <mergeCell ref="C337:F337"/>
    <mergeCell ref="H337:K337"/>
    <mergeCell ref="C338:F338"/>
    <mergeCell ref="H338:K338"/>
    <mergeCell ref="B235:C235"/>
    <mergeCell ref="B245:K245"/>
    <mergeCell ref="B246:C246"/>
    <mergeCell ref="B158:K158"/>
    <mergeCell ref="B159:C159"/>
    <mergeCell ref="B205:K205"/>
    <mergeCell ref="B206:C206"/>
    <mergeCell ref="B216:K216"/>
    <mergeCell ref="B217:C217"/>
    <mergeCell ref="B187:K187"/>
    <mergeCell ref="B188:C188"/>
    <mergeCell ref="B176:K176"/>
    <mergeCell ref="B177:C177"/>
    <mergeCell ref="H104:K104"/>
    <mergeCell ref="C105:F105"/>
    <mergeCell ref="H105:K105"/>
    <mergeCell ref="B89:C89"/>
    <mergeCell ref="B234:K234"/>
    <mergeCell ref="B147:K147"/>
    <mergeCell ref="B148:C148"/>
    <mergeCell ref="B118:K118"/>
    <mergeCell ref="B119:C119"/>
    <mergeCell ref="B129:K129"/>
    <mergeCell ref="B130:C130"/>
    <mergeCell ref="C104:F104"/>
    <mergeCell ref="B30:K30"/>
    <mergeCell ref="B31:C31"/>
    <mergeCell ref="B41:K41"/>
    <mergeCell ref="B42:C42"/>
    <mergeCell ref="B88:K88"/>
    <mergeCell ref="B59:K59"/>
    <mergeCell ref="B60:C60"/>
    <mergeCell ref="B70:K70"/>
    <mergeCell ref="B71:C71"/>
    <mergeCell ref="B2:K2"/>
    <mergeCell ref="B3:K3"/>
    <mergeCell ref="B4:C4"/>
    <mergeCell ref="B14:K14"/>
    <mergeCell ref="B15:C15"/>
    <mergeCell ref="B292:K292"/>
    <mergeCell ref="B293:C293"/>
    <mergeCell ref="B303:K303"/>
    <mergeCell ref="B304:C304"/>
    <mergeCell ref="B263:K263"/>
    <mergeCell ref="B264:C264"/>
    <mergeCell ref="B274:K274"/>
    <mergeCell ref="B275:C275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orientation="landscape" verticalDpi="300" r:id="rId1"/>
  <headerFooter>
    <oddHeader>&amp;C&amp;"-,Tučné"&amp;28JBL - 18. ročník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K68"/>
  <sheetViews>
    <sheetView workbookViewId="0">
      <pane xSplit="12" ySplit="1" topLeftCell="BI2" activePane="bottomRight" state="frozen"/>
      <selection pane="topRight" activeCell="M1" sqref="M1"/>
      <selection pane="bottomLeft" activeCell="A2" sqref="A2"/>
      <selection pane="bottomRight" activeCell="H55" sqref="H55"/>
    </sheetView>
  </sheetViews>
  <sheetFormatPr defaultRowHeight="12.75"/>
  <cols>
    <col min="1" max="1" width="4.5703125" style="131" customWidth="1"/>
    <col min="2" max="2" width="12.5703125" style="88" customWidth="1"/>
    <col min="3" max="3" width="8.42578125" style="88" customWidth="1"/>
    <col min="4" max="83" width="3.7109375" style="88" customWidth="1"/>
    <col min="84" max="84" width="4.42578125" style="88" customWidth="1"/>
    <col min="85" max="85" width="7.7109375" style="88" customWidth="1"/>
    <col min="86" max="86" width="9.140625" style="88"/>
    <col min="87" max="87" width="6.42578125" style="88" customWidth="1"/>
    <col min="88" max="88" width="6.5703125" style="88" customWidth="1"/>
    <col min="89" max="16384" width="9.140625" style="88"/>
  </cols>
  <sheetData>
    <row r="1" spans="1:88" ht="15.75" customHeight="1">
      <c r="A1" s="270" t="s">
        <v>89</v>
      </c>
      <c r="B1" s="272" t="s">
        <v>111</v>
      </c>
      <c r="C1" s="274" t="s">
        <v>112</v>
      </c>
      <c r="D1" s="276" t="s">
        <v>143</v>
      </c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277"/>
      <c r="T1" s="277"/>
      <c r="U1" s="277"/>
      <c r="V1" s="277"/>
      <c r="W1" s="277"/>
      <c r="X1" s="277"/>
      <c r="Y1" s="277"/>
      <c r="Z1" s="277"/>
      <c r="AA1" s="277"/>
      <c r="AB1" s="277"/>
      <c r="AC1" s="277"/>
      <c r="AD1" s="277"/>
      <c r="AE1" s="277"/>
      <c r="AF1" s="277"/>
      <c r="AG1" s="277"/>
      <c r="AH1" s="277"/>
      <c r="AI1" s="277"/>
      <c r="AJ1" s="277"/>
      <c r="AK1" s="277"/>
      <c r="AL1" s="277"/>
      <c r="AM1" s="277"/>
      <c r="AN1" s="277"/>
      <c r="AO1" s="277"/>
      <c r="AP1" s="277"/>
      <c r="AQ1" s="277"/>
      <c r="AR1" s="277"/>
      <c r="AS1" s="277"/>
      <c r="AT1" s="277"/>
      <c r="AU1" s="277"/>
      <c r="AV1" s="277"/>
      <c r="AW1" s="277"/>
      <c r="AX1" s="277"/>
      <c r="AY1" s="277"/>
      <c r="AZ1" s="277"/>
      <c r="BA1" s="277"/>
      <c r="BB1" s="277"/>
      <c r="BC1" s="277"/>
      <c r="BD1" s="277"/>
      <c r="BE1" s="277"/>
      <c r="BF1" s="277"/>
      <c r="BG1" s="277"/>
      <c r="BH1" s="277"/>
      <c r="BI1" s="277"/>
      <c r="BJ1" s="277"/>
      <c r="BK1" s="277"/>
      <c r="BL1" s="277"/>
      <c r="BM1" s="277"/>
      <c r="BN1" s="277"/>
      <c r="BO1" s="277"/>
      <c r="BP1" s="277"/>
      <c r="BQ1" s="277"/>
      <c r="BR1" s="277"/>
      <c r="BS1" s="277"/>
      <c r="BT1" s="277"/>
      <c r="BU1" s="277"/>
      <c r="BV1" s="277"/>
      <c r="BW1" s="277"/>
      <c r="BX1" s="277"/>
      <c r="BY1" s="277"/>
      <c r="BZ1" s="277"/>
      <c r="CA1" s="277"/>
      <c r="CB1" s="277"/>
      <c r="CC1" s="277"/>
      <c r="CD1" s="277"/>
      <c r="CE1" s="277"/>
      <c r="CF1" s="277"/>
      <c r="CG1" s="277"/>
      <c r="CH1" s="277"/>
      <c r="CI1" s="277"/>
      <c r="CJ1" s="278"/>
    </row>
    <row r="2" spans="1:88" ht="18" customHeight="1" thickBot="1">
      <c r="A2" s="271"/>
      <c r="B2" s="273"/>
      <c r="C2" s="275"/>
      <c r="D2" s="89">
        <v>1</v>
      </c>
      <c r="E2" s="89">
        <v>2</v>
      </c>
      <c r="F2" s="89">
        <v>3</v>
      </c>
      <c r="G2" s="89">
        <v>4</v>
      </c>
      <c r="H2" s="89">
        <v>5</v>
      </c>
      <c r="I2" s="89">
        <v>6</v>
      </c>
      <c r="J2" s="90">
        <v>7</v>
      </c>
      <c r="K2" s="91">
        <v>8</v>
      </c>
      <c r="L2" s="89">
        <v>9</v>
      </c>
      <c r="M2" s="89">
        <v>10</v>
      </c>
      <c r="N2" s="89">
        <v>11</v>
      </c>
      <c r="O2" s="89">
        <v>12</v>
      </c>
      <c r="P2" s="89">
        <v>13</v>
      </c>
      <c r="Q2" s="90">
        <v>14</v>
      </c>
      <c r="R2" s="91">
        <v>15</v>
      </c>
      <c r="S2" s="89">
        <v>16</v>
      </c>
      <c r="T2" s="89">
        <v>17</v>
      </c>
      <c r="U2" s="89">
        <v>18</v>
      </c>
      <c r="V2" s="89">
        <v>19</v>
      </c>
      <c r="W2" s="92">
        <v>20</v>
      </c>
      <c r="X2" s="90">
        <v>21</v>
      </c>
      <c r="Y2" s="93">
        <v>22</v>
      </c>
      <c r="Z2" s="92">
        <v>23</v>
      </c>
      <c r="AA2" s="92">
        <v>24</v>
      </c>
      <c r="AB2" s="92">
        <v>25</v>
      </c>
      <c r="AC2" s="92">
        <v>26</v>
      </c>
      <c r="AD2" s="92">
        <v>27</v>
      </c>
      <c r="AE2" s="90">
        <v>28</v>
      </c>
      <c r="AF2" s="93">
        <v>29</v>
      </c>
      <c r="AG2" s="92">
        <v>30</v>
      </c>
      <c r="AH2" s="92">
        <v>31</v>
      </c>
      <c r="AI2" s="92">
        <v>32</v>
      </c>
      <c r="AJ2" s="92">
        <v>33</v>
      </c>
      <c r="AK2" s="92">
        <v>34</v>
      </c>
      <c r="AL2" s="90">
        <v>35</v>
      </c>
      <c r="AM2" s="91">
        <v>36</v>
      </c>
      <c r="AN2" s="91">
        <v>37</v>
      </c>
      <c r="AO2" s="91">
        <v>38</v>
      </c>
      <c r="AP2" s="91">
        <v>39</v>
      </c>
      <c r="AQ2" s="91">
        <v>40</v>
      </c>
      <c r="AR2" s="89">
        <v>41</v>
      </c>
      <c r="AS2" s="200">
        <v>42</v>
      </c>
      <c r="AT2" s="91">
        <v>43</v>
      </c>
      <c r="AU2" s="91">
        <v>44</v>
      </c>
      <c r="AV2" s="91">
        <v>45</v>
      </c>
      <c r="AW2" s="91">
        <v>46</v>
      </c>
      <c r="AX2" s="91">
        <v>47</v>
      </c>
      <c r="AY2" s="89">
        <v>48</v>
      </c>
      <c r="AZ2" s="200">
        <v>49</v>
      </c>
      <c r="BA2" s="91">
        <v>50</v>
      </c>
      <c r="BB2" s="91">
        <v>51</v>
      </c>
      <c r="BC2" s="91">
        <v>52</v>
      </c>
      <c r="BD2" s="91">
        <v>53</v>
      </c>
      <c r="BE2" s="91">
        <v>54</v>
      </c>
      <c r="BF2" s="91">
        <v>55</v>
      </c>
      <c r="BG2" s="90">
        <v>56</v>
      </c>
      <c r="BH2" s="91">
        <v>57</v>
      </c>
      <c r="BI2" s="91">
        <v>58</v>
      </c>
      <c r="BJ2" s="91">
        <v>59</v>
      </c>
      <c r="BK2" s="91">
        <v>60</v>
      </c>
      <c r="BL2" s="91">
        <v>61</v>
      </c>
      <c r="BM2" s="91">
        <v>62</v>
      </c>
      <c r="BN2" s="90">
        <v>63</v>
      </c>
      <c r="BO2" s="91">
        <v>64</v>
      </c>
      <c r="BP2" s="91">
        <v>65</v>
      </c>
      <c r="BQ2" s="91">
        <v>66</v>
      </c>
      <c r="BR2" s="91">
        <v>67</v>
      </c>
      <c r="BS2" s="91">
        <v>68</v>
      </c>
      <c r="BT2" s="89">
        <v>69</v>
      </c>
      <c r="BU2" s="200">
        <v>70</v>
      </c>
      <c r="BV2" s="91">
        <v>71</v>
      </c>
      <c r="BW2" s="91">
        <v>72</v>
      </c>
      <c r="BX2" s="91">
        <v>73</v>
      </c>
      <c r="BY2" s="91">
        <v>74</v>
      </c>
      <c r="BZ2" s="91">
        <v>75</v>
      </c>
      <c r="CA2" s="91">
        <v>76</v>
      </c>
      <c r="CB2" s="90">
        <v>77</v>
      </c>
      <c r="CC2" s="91"/>
      <c r="CD2" s="89"/>
      <c r="CE2" s="92"/>
      <c r="CF2" s="94" t="s">
        <v>113</v>
      </c>
      <c r="CG2" s="95" t="s">
        <v>114</v>
      </c>
      <c r="CH2" s="96" t="s">
        <v>93</v>
      </c>
      <c r="CI2" s="97" t="s">
        <v>115</v>
      </c>
      <c r="CJ2" s="98" t="s">
        <v>116</v>
      </c>
    </row>
    <row r="3" spans="1:88" ht="15" thickTop="1">
      <c r="A3" s="235">
        <v>1</v>
      </c>
      <c r="B3" s="99" t="s">
        <v>327</v>
      </c>
      <c r="C3" s="115" t="s">
        <v>7</v>
      </c>
      <c r="D3" s="101"/>
      <c r="E3" s="101"/>
      <c r="F3" s="101"/>
      <c r="G3" s="101"/>
      <c r="H3" s="101"/>
      <c r="I3" s="101"/>
      <c r="J3" s="102"/>
      <c r="K3" s="103"/>
      <c r="L3" s="101"/>
      <c r="M3" s="101"/>
      <c r="N3" s="101"/>
      <c r="O3" s="101"/>
      <c r="P3" s="101"/>
      <c r="Q3" s="102"/>
      <c r="R3" s="103"/>
      <c r="S3" s="101"/>
      <c r="T3" s="101"/>
      <c r="U3" s="101"/>
      <c r="V3" s="104"/>
      <c r="W3" s="104"/>
      <c r="X3" s="105"/>
      <c r="Y3" s="106"/>
      <c r="Z3" s="104"/>
      <c r="AA3" s="104"/>
      <c r="AB3" s="104"/>
      <c r="AC3" s="104"/>
      <c r="AD3" s="104"/>
      <c r="AE3" s="105"/>
      <c r="AF3" s="106">
        <v>142</v>
      </c>
      <c r="AG3" s="104">
        <v>146</v>
      </c>
      <c r="AH3" s="104">
        <v>163</v>
      </c>
      <c r="AI3" s="104">
        <v>187</v>
      </c>
      <c r="AJ3" s="104"/>
      <c r="AK3" s="104"/>
      <c r="AL3" s="105"/>
      <c r="AM3" s="106"/>
      <c r="AN3" s="106"/>
      <c r="AO3" s="106"/>
      <c r="AP3" s="106"/>
      <c r="AQ3" s="106"/>
      <c r="AR3" s="104"/>
      <c r="AS3" s="201"/>
      <c r="AT3" s="106"/>
      <c r="AU3" s="106"/>
      <c r="AV3" s="106"/>
      <c r="AW3" s="106"/>
      <c r="AX3" s="106"/>
      <c r="AY3" s="104"/>
      <c r="AZ3" s="201"/>
      <c r="BA3" s="106"/>
      <c r="BB3" s="106"/>
      <c r="BC3" s="106"/>
      <c r="BD3" s="106"/>
      <c r="BE3" s="106"/>
      <c r="BF3" s="106"/>
      <c r="BG3" s="105"/>
      <c r="BH3" s="106"/>
      <c r="BI3" s="106"/>
      <c r="BJ3" s="106"/>
      <c r="BK3" s="106"/>
      <c r="BL3" s="106"/>
      <c r="BM3" s="106"/>
      <c r="BN3" s="105"/>
      <c r="BO3" s="106">
        <v>131</v>
      </c>
      <c r="BP3" s="106">
        <v>158</v>
      </c>
      <c r="BQ3" s="106">
        <v>166</v>
      </c>
      <c r="BR3" s="106"/>
      <c r="BS3" s="106"/>
      <c r="BT3" s="104"/>
      <c r="BU3" s="201"/>
      <c r="BV3" s="106"/>
      <c r="BW3" s="106"/>
      <c r="BX3" s="106"/>
      <c r="BY3" s="106"/>
      <c r="BZ3" s="106"/>
      <c r="CA3" s="106"/>
      <c r="CB3" s="105"/>
      <c r="CC3" s="106"/>
      <c r="CD3" s="106"/>
      <c r="CE3" s="104"/>
      <c r="CF3" s="196">
        <f t="shared" ref="CF3:CF34" si="0">COUNTA(D3:CE3)</f>
        <v>7</v>
      </c>
      <c r="CG3" s="104">
        <f t="shared" ref="CG3:CG34" si="1">SUM(D3:CE3)</f>
        <v>1093</v>
      </c>
      <c r="CH3" s="107">
        <f t="shared" ref="CH3:CH34" si="2">CG3/CF3</f>
        <v>156.14285714285714</v>
      </c>
      <c r="CI3" s="106">
        <f t="shared" ref="CI3:CI34" si="3">MAX(D3:CE3)</f>
        <v>187</v>
      </c>
      <c r="CJ3" s="109">
        <f t="shared" ref="CJ3:CJ34" si="4">MIN(D3:CE3)</f>
        <v>131</v>
      </c>
    </row>
    <row r="4" spans="1:88" ht="14.25">
      <c r="A4" s="234">
        <v>2</v>
      </c>
      <c r="B4" s="99" t="s">
        <v>181</v>
      </c>
      <c r="C4" s="115" t="s">
        <v>19</v>
      </c>
      <c r="D4" s="101"/>
      <c r="E4" s="101"/>
      <c r="F4" s="101"/>
      <c r="G4" s="101"/>
      <c r="H4" s="101"/>
      <c r="I4" s="101"/>
      <c r="J4" s="102"/>
      <c r="K4" s="103"/>
      <c r="L4" s="101"/>
      <c r="M4" s="101"/>
      <c r="N4" s="101"/>
      <c r="O4" s="101"/>
      <c r="P4" s="101"/>
      <c r="Q4" s="102"/>
      <c r="R4" s="103"/>
      <c r="S4" s="101"/>
      <c r="T4" s="101"/>
      <c r="U4" s="101"/>
      <c r="V4" s="104"/>
      <c r="W4" s="104"/>
      <c r="X4" s="105"/>
      <c r="Y4" s="106"/>
      <c r="Z4" s="104"/>
      <c r="AA4" s="104"/>
      <c r="AB4" s="104"/>
      <c r="AC4" s="104"/>
      <c r="AD4" s="104"/>
      <c r="AE4" s="105"/>
      <c r="AF4" s="106"/>
      <c r="AG4" s="104"/>
      <c r="AH4" s="104"/>
      <c r="AI4" s="104"/>
      <c r="AJ4" s="104"/>
      <c r="AK4" s="104"/>
      <c r="AL4" s="105"/>
      <c r="AM4" s="106"/>
      <c r="AN4" s="106"/>
      <c r="AO4" s="106"/>
      <c r="AP4" s="106"/>
      <c r="AQ4" s="106"/>
      <c r="AR4" s="104"/>
      <c r="AS4" s="201"/>
      <c r="AT4" s="106"/>
      <c r="AU4" s="106"/>
      <c r="AV4" s="106"/>
      <c r="AW4" s="106"/>
      <c r="AX4" s="106"/>
      <c r="AY4" s="104"/>
      <c r="AZ4" s="201"/>
      <c r="BA4" s="106"/>
      <c r="BB4" s="106"/>
      <c r="BC4" s="106"/>
      <c r="BD4" s="106"/>
      <c r="BE4" s="106"/>
      <c r="BF4" s="106"/>
      <c r="BG4" s="105"/>
      <c r="BH4" s="106"/>
      <c r="BI4" s="106"/>
      <c r="BJ4" s="106"/>
      <c r="BK4" s="106">
        <v>133</v>
      </c>
      <c r="BL4" s="106">
        <v>154</v>
      </c>
      <c r="BM4" s="106">
        <v>178</v>
      </c>
      <c r="BN4" s="105"/>
      <c r="BO4" s="106"/>
      <c r="BP4" s="106"/>
      <c r="BQ4" s="106"/>
      <c r="BR4" s="106"/>
      <c r="BS4" s="106"/>
      <c r="BT4" s="104"/>
      <c r="BU4" s="201"/>
      <c r="BV4" s="106"/>
      <c r="BW4" s="106"/>
      <c r="BX4" s="106"/>
      <c r="BY4" s="106"/>
      <c r="BZ4" s="106"/>
      <c r="CA4" s="106"/>
      <c r="CB4" s="105"/>
      <c r="CC4" s="106"/>
      <c r="CD4" s="106"/>
      <c r="CE4" s="104"/>
      <c r="CF4" s="196">
        <f t="shared" si="0"/>
        <v>3</v>
      </c>
      <c r="CG4" s="104">
        <f t="shared" si="1"/>
        <v>465</v>
      </c>
      <c r="CH4" s="107">
        <f t="shared" si="2"/>
        <v>155</v>
      </c>
      <c r="CI4" s="106">
        <f t="shared" si="3"/>
        <v>178</v>
      </c>
      <c r="CJ4" s="109">
        <f t="shared" si="4"/>
        <v>133</v>
      </c>
    </row>
    <row r="5" spans="1:88" ht="14.25">
      <c r="A5" s="110">
        <v>3</v>
      </c>
      <c r="B5" s="112" t="s">
        <v>118</v>
      </c>
      <c r="C5" s="115" t="s">
        <v>11</v>
      </c>
      <c r="D5" s="101">
        <v>144</v>
      </c>
      <c r="E5" s="101">
        <v>122</v>
      </c>
      <c r="F5" s="101">
        <v>161</v>
      </c>
      <c r="G5" s="101">
        <v>154</v>
      </c>
      <c r="H5" s="101">
        <v>149</v>
      </c>
      <c r="I5" s="101">
        <v>125</v>
      </c>
      <c r="J5" s="102">
        <v>127</v>
      </c>
      <c r="K5" s="103">
        <v>149</v>
      </c>
      <c r="L5" s="101">
        <v>161</v>
      </c>
      <c r="M5" s="101">
        <v>152</v>
      </c>
      <c r="N5" s="101"/>
      <c r="O5" s="101">
        <v>155</v>
      </c>
      <c r="P5" s="101">
        <v>190</v>
      </c>
      <c r="Q5" s="102">
        <v>158</v>
      </c>
      <c r="R5" s="103">
        <v>116</v>
      </c>
      <c r="S5" s="101">
        <v>155</v>
      </c>
      <c r="T5" s="101">
        <v>152</v>
      </c>
      <c r="U5" s="101">
        <v>160</v>
      </c>
      <c r="V5" s="104">
        <v>146</v>
      </c>
      <c r="W5" s="104">
        <v>146</v>
      </c>
      <c r="X5" s="105">
        <v>159</v>
      </c>
      <c r="Y5" s="106">
        <v>162</v>
      </c>
      <c r="Z5" s="104">
        <v>157</v>
      </c>
      <c r="AA5" s="104">
        <v>142</v>
      </c>
      <c r="AB5" s="104">
        <v>135</v>
      </c>
      <c r="AC5" s="104"/>
      <c r="AD5" s="104">
        <v>142</v>
      </c>
      <c r="AE5" s="105">
        <v>177</v>
      </c>
      <c r="AF5" s="106">
        <v>149</v>
      </c>
      <c r="AG5" s="104">
        <v>170</v>
      </c>
      <c r="AH5" s="104">
        <v>158</v>
      </c>
      <c r="AI5" s="104">
        <v>145</v>
      </c>
      <c r="AJ5" s="104">
        <v>147</v>
      </c>
      <c r="AK5" s="104">
        <v>167</v>
      </c>
      <c r="AL5" s="105">
        <v>139</v>
      </c>
      <c r="AM5" s="106">
        <v>155</v>
      </c>
      <c r="AN5" s="106">
        <v>133</v>
      </c>
      <c r="AO5" s="106">
        <v>145</v>
      </c>
      <c r="AP5" s="106">
        <v>170</v>
      </c>
      <c r="AQ5" s="106">
        <v>165</v>
      </c>
      <c r="AR5" s="104">
        <v>162</v>
      </c>
      <c r="AS5" s="201">
        <v>164</v>
      </c>
      <c r="AT5" s="106">
        <v>189</v>
      </c>
      <c r="AU5" s="106">
        <v>117</v>
      </c>
      <c r="AV5" s="106">
        <v>167</v>
      </c>
      <c r="AW5" s="106">
        <v>156</v>
      </c>
      <c r="AX5" s="106">
        <v>118</v>
      </c>
      <c r="AY5" s="104">
        <v>135</v>
      </c>
      <c r="AZ5" s="201">
        <v>201</v>
      </c>
      <c r="BA5" s="106">
        <v>134</v>
      </c>
      <c r="BB5" s="106">
        <v>190</v>
      </c>
      <c r="BC5" s="106">
        <v>135</v>
      </c>
      <c r="BD5" s="106">
        <v>164</v>
      </c>
      <c r="BE5" s="106">
        <v>154</v>
      </c>
      <c r="BF5" s="106">
        <v>145</v>
      </c>
      <c r="BG5" s="105">
        <v>138</v>
      </c>
      <c r="BH5" s="106">
        <v>182</v>
      </c>
      <c r="BI5" s="106">
        <v>131</v>
      </c>
      <c r="BJ5" s="106">
        <v>132</v>
      </c>
      <c r="BK5" s="106">
        <v>165</v>
      </c>
      <c r="BL5" s="106">
        <v>146</v>
      </c>
      <c r="BM5" s="106">
        <v>208</v>
      </c>
      <c r="BN5" s="105">
        <v>117</v>
      </c>
      <c r="BO5" s="106">
        <v>178</v>
      </c>
      <c r="BP5" s="106">
        <v>147</v>
      </c>
      <c r="BQ5" s="106">
        <v>116</v>
      </c>
      <c r="BR5" s="106">
        <v>144</v>
      </c>
      <c r="BS5" s="106">
        <v>136</v>
      </c>
      <c r="BT5" s="104">
        <v>165</v>
      </c>
      <c r="BU5" s="201">
        <v>167</v>
      </c>
      <c r="BV5" s="106">
        <v>123</v>
      </c>
      <c r="BW5" s="106">
        <v>137</v>
      </c>
      <c r="BX5" s="106">
        <v>204</v>
      </c>
      <c r="BY5" s="106">
        <v>195</v>
      </c>
      <c r="BZ5" s="106"/>
      <c r="CA5" s="106"/>
      <c r="CB5" s="105"/>
      <c r="CC5" s="106"/>
      <c r="CD5" s="106"/>
      <c r="CE5" s="104"/>
      <c r="CF5" s="132">
        <f t="shared" si="0"/>
        <v>72</v>
      </c>
      <c r="CG5" s="104">
        <f t="shared" si="1"/>
        <v>11001</v>
      </c>
      <c r="CH5" s="107">
        <f t="shared" si="2"/>
        <v>152.79166666666666</v>
      </c>
      <c r="CI5" s="106">
        <f t="shared" si="3"/>
        <v>208</v>
      </c>
      <c r="CJ5" s="109">
        <f t="shared" si="4"/>
        <v>116</v>
      </c>
    </row>
    <row r="6" spans="1:88" ht="14.25">
      <c r="A6" s="110">
        <v>4</v>
      </c>
      <c r="B6" s="99" t="s">
        <v>218</v>
      </c>
      <c r="C6" s="115" t="s">
        <v>7</v>
      </c>
      <c r="D6" s="101"/>
      <c r="E6" s="101"/>
      <c r="F6" s="101"/>
      <c r="G6" s="101"/>
      <c r="H6" s="101"/>
      <c r="I6" s="101"/>
      <c r="J6" s="102"/>
      <c r="K6" s="103">
        <v>113</v>
      </c>
      <c r="L6" s="101">
        <v>162</v>
      </c>
      <c r="M6" s="101">
        <v>159</v>
      </c>
      <c r="N6" s="101">
        <v>180</v>
      </c>
      <c r="O6" s="101">
        <v>148</v>
      </c>
      <c r="P6" s="101">
        <v>150</v>
      </c>
      <c r="Q6" s="102">
        <v>180</v>
      </c>
      <c r="R6" s="103">
        <v>156</v>
      </c>
      <c r="S6" s="101">
        <v>166</v>
      </c>
      <c r="T6" s="101">
        <v>149</v>
      </c>
      <c r="U6" s="101">
        <v>166</v>
      </c>
      <c r="V6" s="104"/>
      <c r="W6" s="104">
        <v>131</v>
      </c>
      <c r="X6" s="105">
        <v>131</v>
      </c>
      <c r="Y6" s="106">
        <v>136</v>
      </c>
      <c r="Z6" s="104">
        <v>133</v>
      </c>
      <c r="AA6" s="104">
        <v>133</v>
      </c>
      <c r="AB6" s="104">
        <v>167</v>
      </c>
      <c r="AC6" s="104">
        <v>154</v>
      </c>
      <c r="AD6" s="104">
        <v>146</v>
      </c>
      <c r="AE6" s="105">
        <v>168</v>
      </c>
      <c r="AF6" s="106"/>
      <c r="AG6" s="104"/>
      <c r="AH6" s="104"/>
      <c r="AI6" s="104"/>
      <c r="AJ6" s="104"/>
      <c r="AK6" s="104"/>
      <c r="AL6" s="105"/>
      <c r="AM6" s="106">
        <v>115</v>
      </c>
      <c r="AN6" s="106">
        <v>159</v>
      </c>
      <c r="AO6" s="106">
        <v>180</v>
      </c>
      <c r="AP6" s="106"/>
      <c r="AQ6" s="106">
        <v>136</v>
      </c>
      <c r="AR6" s="104">
        <v>150</v>
      </c>
      <c r="AS6" s="201">
        <v>173</v>
      </c>
      <c r="AT6" s="106"/>
      <c r="AU6" s="106">
        <v>137</v>
      </c>
      <c r="AV6" s="106">
        <v>164</v>
      </c>
      <c r="AW6" s="106">
        <v>144</v>
      </c>
      <c r="AX6" s="106"/>
      <c r="AY6" s="104"/>
      <c r="AZ6" s="201"/>
      <c r="BA6" s="106">
        <v>198</v>
      </c>
      <c r="BB6" s="106">
        <v>147</v>
      </c>
      <c r="BC6" s="106">
        <v>157</v>
      </c>
      <c r="BD6" s="106">
        <v>132</v>
      </c>
      <c r="BE6" s="106">
        <v>153</v>
      </c>
      <c r="BF6" s="106">
        <v>151</v>
      </c>
      <c r="BG6" s="105">
        <v>157</v>
      </c>
      <c r="BH6" s="106"/>
      <c r="BI6" s="106"/>
      <c r="BJ6" s="106"/>
      <c r="BK6" s="106"/>
      <c r="BL6" s="106">
        <v>146</v>
      </c>
      <c r="BM6" s="106">
        <v>165</v>
      </c>
      <c r="BN6" s="105">
        <v>163</v>
      </c>
      <c r="BO6" s="106"/>
      <c r="BP6" s="106"/>
      <c r="BQ6" s="106"/>
      <c r="BR6" s="106">
        <v>126</v>
      </c>
      <c r="BS6" s="106">
        <v>131</v>
      </c>
      <c r="BT6" s="104">
        <v>137</v>
      </c>
      <c r="BU6" s="201">
        <v>138</v>
      </c>
      <c r="BV6" s="106">
        <v>146</v>
      </c>
      <c r="BW6" s="106">
        <v>116</v>
      </c>
      <c r="BX6" s="106">
        <v>125</v>
      </c>
      <c r="BY6" s="106">
        <v>180</v>
      </c>
      <c r="BZ6" s="106">
        <v>168</v>
      </c>
      <c r="CA6" s="106">
        <v>143</v>
      </c>
      <c r="CB6" s="105">
        <v>161</v>
      </c>
      <c r="CC6" s="106"/>
      <c r="CD6" s="106"/>
      <c r="CE6" s="104"/>
      <c r="CF6" s="132">
        <f t="shared" si="0"/>
        <v>50</v>
      </c>
      <c r="CG6" s="104">
        <f t="shared" si="1"/>
        <v>7526</v>
      </c>
      <c r="CH6" s="107">
        <f t="shared" si="2"/>
        <v>150.52000000000001</v>
      </c>
      <c r="CI6" s="106">
        <f t="shared" si="3"/>
        <v>198</v>
      </c>
      <c r="CJ6" s="109">
        <f t="shared" si="4"/>
        <v>113</v>
      </c>
    </row>
    <row r="7" spans="1:88" ht="14.25">
      <c r="A7" s="110">
        <v>5</v>
      </c>
      <c r="B7" s="113" t="s">
        <v>119</v>
      </c>
      <c r="C7" s="115" t="s">
        <v>19</v>
      </c>
      <c r="D7" s="101">
        <v>183</v>
      </c>
      <c r="E7" s="101">
        <v>199</v>
      </c>
      <c r="F7" s="101">
        <v>143</v>
      </c>
      <c r="G7" s="101">
        <v>138</v>
      </c>
      <c r="H7" s="101">
        <v>170</v>
      </c>
      <c r="I7" s="101"/>
      <c r="J7" s="102">
        <v>128</v>
      </c>
      <c r="K7" s="103">
        <v>151</v>
      </c>
      <c r="L7" s="101">
        <v>158</v>
      </c>
      <c r="M7" s="101">
        <v>133</v>
      </c>
      <c r="N7" s="101"/>
      <c r="O7" s="101">
        <v>154</v>
      </c>
      <c r="P7" s="101"/>
      <c r="Q7" s="102">
        <v>105</v>
      </c>
      <c r="R7" s="103"/>
      <c r="S7" s="101"/>
      <c r="T7" s="101"/>
      <c r="U7" s="101"/>
      <c r="V7" s="104">
        <v>195</v>
      </c>
      <c r="W7" s="104">
        <v>140</v>
      </c>
      <c r="X7" s="105">
        <v>159</v>
      </c>
      <c r="Y7" s="106"/>
      <c r="Z7" s="104"/>
      <c r="AA7" s="104"/>
      <c r="AB7" s="104">
        <v>131</v>
      </c>
      <c r="AC7" s="104">
        <v>130</v>
      </c>
      <c r="AD7" s="104">
        <v>144</v>
      </c>
      <c r="AE7" s="105">
        <v>133</v>
      </c>
      <c r="AF7" s="106">
        <v>156</v>
      </c>
      <c r="AG7" s="104"/>
      <c r="AH7" s="104"/>
      <c r="AI7" s="104">
        <v>138</v>
      </c>
      <c r="AJ7" s="104">
        <v>135</v>
      </c>
      <c r="AK7" s="104">
        <v>177</v>
      </c>
      <c r="AL7" s="105"/>
      <c r="AM7" s="106"/>
      <c r="AN7" s="106"/>
      <c r="AO7" s="106"/>
      <c r="AP7" s="106">
        <v>144</v>
      </c>
      <c r="AQ7" s="106">
        <v>204</v>
      </c>
      <c r="AR7" s="104">
        <v>133</v>
      </c>
      <c r="AS7" s="201">
        <v>171</v>
      </c>
      <c r="AT7" s="106">
        <v>132</v>
      </c>
      <c r="AU7" s="106">
        <v>138</v>
      </c>
      <c r="AV7" s="106">
        <v>171</v>
      </c>
      <c r="AW7" s="106">
        <v>187</v>
      </c>
      <c r="AX7" s="106">
        <v>126</v>
      </c>
      <c r="AY7" s="104">
        <v>165</v>
      </c>
      <c r="AZ7" s="201">
        <v>138</v>
      </c>
      <c r="BA7" s="106">
        <v>179</v>
      </c>
      <c r="BB7" s="106">
        <v>135</v>
      </c>
      <c r="BC7" s="106">
        <v>112</v>
      </c>
      <c r="BD7" s="106">
        <v>117</v>
      </c>
      <c r="BE7" s="106">
        <v>145</v>
      </c>
      <c r="BF7" s="106">
        <v>148</v>
      </c>
      <c r="BG7" s="105">
        <v>159</v>
      </c>
      <c r="BH7" s="106">
        <v>157</v>
      </c>
      <c r="BI7" s="106">
        <v>147</v>
      </c>
      <c r="BJ7" s="106"/>
      <c r="BK7" s="106"/>
      <c r="BL7" s="106"/>
      <c r="BM7" s="106"/>
      <c r="BN7" s="105"/>
      <c r="BO7" s="106">
        <v>143</v>
      </c>
      <c r="BP7" s="106">
        <v>146</v>
      </c>
      <c r="BQ7" s="106">
        <v>139</v>
      </c>
      <c r="BR7" s="106">
        <v>144</v>
      </c>
      <c r="BS7" s="106">
        <v>111</v>
      </c>
      <c r="BT7" s="104"/>
      <c r="BU7" s="201"/>
      <c r="BV7" s="106"/>
      <c r="BW7" s="106"/>
      <c r="BX7" s="106"/>
      <c r="BY7" s="106">
        <v>173</v>
      </c>
      <c r="BZ7" s="106">
        <v>149</v>
      </c>
      <c r="CA7" s="106">
        <v>180</v>
      </c>
      <c r="CB7" s="105">
        <v>178</v>
      </c>
      <c r="CC7" s="106"/>
      <c r="CD7" s="106"/>
      <c r="CE7" s="104"/>
      <c r="CF7" s="132">
        <f t="shared" si="0"/>
        <v>51</v>
      </c>
      <c r="CG7" s="104">
        <f t="shared" si="1"/>
        <v>7671</v>
      </c>
      <c r="CH7" s="107">
        <f t="shared" si="2"/>
        <v>150.41176470588235</v>
      </c>
      <c r="CI7" s="108">
        <f t="shared" si="3"/>
        <v>204</v>
      </c>
      <c r="CJ7" s="109">
        <f t="shared" si="4"/>
        <v>105</v>
      </c>
    </row>
    <row r="8" spans="1:88" ht="14.25">
      <c r="A8" s="110">
        <v>6</v>
      </c>
      <c r="B8" s="99" t="s">
        <v>121</v>
      </c>
      <c r="C8" s="122" t="s">
        <v>7</v>
      </c>
      <c r="D8" s="101">
        <v>166</v>
      </c>
      <c r="E8" s="101">
        <v>159</v>
      </c>
      <c r="F8" s="101">
        <v>143</v>
      </c>
      <c r="G8" s="101">
        <v>151</v>
      </c>
      <c r="H8" s="101">
        <v>141</v>
      </c>
      <c r="I8" s="101">
        <v>129</v>
      </c>
      <c r="J8" s="102">
        <v>187</v>
      </c>
      <c r="K8" s="103"/>
      <c r="L8" s="101"/>
      <c r="M8" s="101"/>
      <c r="N8" s="101"/>
      <c r="O8" s="101"/>
      <c r="P8" s="101">
        <v>126</v>
      </c>
      <c r="Q8" s="102">
        <v>128</v>
      </c>
      <c r="R8" s="103"/>
      <c r="S8" s="101"/>
      <c r="T8" s="149"/>
      <c r="U8" s="101"/>
      <c r="V8" s="150">
        <v>124</v>
      </c>
      <c r="W8" s="150"/>
      <c r="X8" s="151">
        <v>155</v>
      </c>
      <c r="Y8" s="152">
        <v>147</v>
      </c>
      <c r="Z8" s="150">
        <v>144</v>
      </c>
      <c r="AA8" s="153">
        <v>145</v>
      </c>
      <c r="AB8" s="104"/>
      <c r="AC8" s="153">
        <v>135</v>
      </c>
      <c r="AD8" s="153">
        <v>144</v>
      </c>
      <c r="AE8" s="154">
        <v>156</v>
      </c>
      <c r="AF8" s="155">
        <v>152</v>
      </c>
      <c r="AG8" s="153">
        <v>153</v>
      </c>
      <c r="AH8" s="153">
        <v>159</v>
      </c>
      <c r="AI8" s="153">
        <v>142</v>
      </c>
      <c r="AJ8" s="153"/>
      <c r="AK8" s="153">
        <v>171</v>
      </c>
      <c r="AL8" s="154">
        <v>161</v>
      </c>
      <c r="AM8" s="155"/>
      <c r="AN8" s="155"/>
      <c r="AO8" s="155"/>
      <c r="AP8" s="155">
        <v>132</v>
      </c>
      <c r="AQ8" s="155">
        <v>141</v>
      </c>
      <c r="AR8" s="153"/>
      <c r="AS8" s="202">
        <v>128</v>
      </c>
      <c r="AT8" s="155">
        <v>173</v>
      </c>
      <c r="AU8" s="155">
        <v>158</v>
      </c>
      <c r="AV8" s="155">
        <v>157</v>
      </c>
      <c r="AW8" s="155">
        <v>154</v>
      </c>
      <c r="AX8" s="155">
        <v>133</v>
      </c>
      <c r="AY8" s="153">
        <v>126</v>
      </c>
      <c r="AZ8" s="202">
        <v>131</v>
      </c>
      <c r="BA8" s="155"/>
      <c r="BB8" s="155"/>
      <c r="BC8" s="155"/>
      <c r="BD8" s="155">
        <v>161</v>
      </c>
      <c r="BE8" s="155">
        <v>157</v>
      </c>
      <c r="BF8" s="155">
        <v>139</v>
      </c>
      <c r="BG8" s="154">
        <v>138</v>
      </c>
      <c r="BH8" s="155"/>
      <c r="BI8" s="155"/>
      <c r="BJ8" s="155"/>
      <c r="BK8" s="155"/>
      <c r="BL8" s="155"/>
      <c r="BM8" s="155"/>
      <c r="BN8" s="154"/>
      <c r="BO8" s="155">
        <v>158</v>
      </c>
      <c r="BP8" s="155">
        <v>136</v>
      </c>
      <c r="BQ8" s="155">
        <v>156</v>
      </c>
      <c r="BR8" s="155">
        <v>125</v>
      </c>
      <c r="BS8" s="155">
        <v>149</v>
      </c>
      <c r="BT8" s="153">
        <v>182</v>
      </c>
      <c r="BU8" s="202">
        <v>141</v>
      </c>
      <c r="BV8" s="155"/>
      <c r="BW8" s="155"/>
      <c r="BX8" s="155"/>
      <c r="BY8" s="155"/>
      <c r="BZ8" s="155"/>
      <c r="CA8" s="155"/>
      <c r="CB8" s="154"/>
      <c r="CC8" s="155"/>
      <c r="CD8" s="155"/>
      <c r="CE8" s="150"/>
      <c r="CF8" s="132">
        <f t="shared" si="0"/>
        <v>44</v>
      </c>
      <c r="CG8" s="104">
        <f t="shared" si="1"/>
        <v>6493</v>
      </c>
      <c r="CH8" s="107">
        <f t="shared" si="2"/>
        <v>147.56818181818181</v>
      </c>
      <c r="CI8" s="106">
        <f t="shared" si="3"/>
        <v>187</v>
      </c>
      <c r="CJ8" s="109">
        <f t="shared" si="4"/>
        <v>124</v>
      </c>
    </row>
    <row r="9" spans="1:88" ht="14.25">
      <c r="A9" s="110">
        <v>7</v>
      </c>
      <c r="B9" s="114" t="s">
        <v>117</v>
      </c>
      <c r="C9" s="115" t="s">
        <v>7</v>
      </c>
      <c r="D9" s="116">
        <v>164</v>
      </c>
      <c r="E9" s="116">
        <v>122</v>
      </c>
      <c r="F9" s="116">
        <v>149</v>
      </c>
      <c r="G9" s="116">
        <v>156</v>
      </c>
      <c r="H9" s="227"/>
      <c r="I9" s="116"/>
      <c r="J9" s="117">
        <v>212</v>
      </c>
      <c r="K9" s="118">
        <v>137</v>
      </c>
      <c r="L9" s="116">
        <v>166</v>
      </c>
      <c r="M9" s="116">
        <v>161</v>
      </c>
      <c r="N9" s="116">
        <v>138</v>
      </c>
      <c r="O9" s="116">
        <v>111</v>
      </c>
      <c r="P9" s="116"/>
      <c r="Q9" s="117"/>
      <c r="R9" s="118">
        <v>118</v>
      </c>
      <c r="S9" s="116">
        <v>150</v>
      </c>
      <c r="T9" s="116">
        <v>129</v>
      </c>
      <c r="U9" s="116">
        <v>144</v>
      </c>
      <c r="V9" s="119"/>
      <c r="W9" s="119"/>
      <c r="X9" s="120"/>
      <c r="Y9" s="121">
        <v>126</v>
      </c>
      <c r="Z9" s="119">
        <v>121</v>
      </c>
      <c r="AA9" s="119"/>
      <c r="AB9" s="119">
        <v>136</v>
      </c>
      <c r="AC9" s="119">
        <v>159</v>
      </c>
      <c r="AD9" s="119">
        <v>143</v>
      </c>
      <c r="AE9" s="120">
        <v>120</v>
      </c>
      <c r="AF9" s="121">
        <v>169</v>
      </c>
      <c r="AG9" s="119">
        <v>177</v>
      </c>
      <c r="AH9" s="119">
        <v>138</v>
      </c>
      <c r="AI9" s="119">
        <v>155</v>
      </c>
      <c r="AJ9" s="119">
        <v>170</v>
      </c>
      <c r="AK9" s="119">
        <v>125</v>
      </c>
      <c r="AL9" s="120">
        <v>123</v>
      </c>
      <c r="AM9" s="121">
        <v>184</v>
      </c>
      <c r="AN9" s="121">
        <v>134</v>
      </c>
      <c r="AO9" s="121">
        <v>155</v>
      </c>
      <c r="AP9" s="121">
        <v>139</v>
      </c>
      <c r="AQ9" s="121">
        <v>138</v>
      </c>
      <c r="AR9" s="119">
        <v>127</v>
      </c>
      <c r="AS9" s="203"/>
      <c r="AT9" s="121">
        <v>156</v>
      </c>
      <c r="AU9" s="121"/>
      <c r="AV9" s="121"/>
      <c r="AW9" s="121"/>
      <c r="AX9" s="121">
        <v>162</v>
      </c>
      <c r="AY9" s="119">
        <v>133</v>
      </c>
      <c r="AZ9" s="203">
        <v>119</v>
      </c>
      <c r="BA9" s="121">
        <v>147</v>
      </c>
      <c r="BB9" s="121">
        <v>153</v>
      </c>
      <c r="BC9" s="121">
        <v>140</v>
      </c>
      <c r="BD9" s="121"/>
      <c r="BE9" s="121"/>
      <c r="BF9" s="121"/>
      <c r="BG9" s="120"/>
      <c r="BH9" s="121">
        <v>152</v>
      </c>
      <c r="BI9" s="121">
        <v>154</v>
      </c>
      <c r="BJ9" s="121">
        <v>144</v>
      </c>
      <c r="BK9" s="121">
        <v>135</v>
      </c>
      <c r="BL9" s="121">
        <v>168</v>
      </c>
      <c r="BM9" s="121">
        <v>123</v>
      </c>
      <c r="BN9" s="120">
        <v>177</v>
      </c>
      <c r="BO9" s="121"/>
      <c r="BP9" s="121"/>
      <c r="BQ9" s="121"/>
      <c r="BR9" s="121">
        <v>125</v>
      </c>
      <c r="BS9" s="121"/>
      <c r="BT9" s="119"/>
      <c r="BU9" s="203"/>
      <c r="BV9" s="121">
        <v>149</v>
      </c>
      <c r="BW9" s="121">
        <v>141</v>
      </c>
      <c r="BX9" s="121">
        <v>178</v>
      </c>
      <c r="BY9" s="121">
        <v>112</v>
      </c>
      <c r="BZ9" s="121">
        <v>172</v>
      </c>
      <c r="CA9" s="121">
        <v>164</v>
      </c>
      <c r="CB9" s="120">
        <v>113</v>
      </c>
      <c r="CC9" s="121"/>
      <c r="CD9" s="121"/>
      <c r="CE9" s="119"/>
      <c r="CF9" s="128">
        <f t="shared" si="0"/>
        <v>55</v>
      </c>
      <c r="CG9" s="119">
        <f t="shared" si="1"/>
        <v>8013</v>
      </c>
      <c r="CH9" s="124">
        <f t="shared" si="2"/>
        <v>145.69090909090909</v>
      </c>
      <c r="CI9" s="228">
        <f t="shared" si="3"/>
        <v>212</v>
      </c>
      <c r="CJ9" s="125">
        <f t="shared" si="4"/>
        <v>111</v>
      </c>
    </row>
    <row r="10" spans="1:88" ht="14.25">
      <c r="A10" s="234">
        <v>8</v>
      </c>
      <c r="B10" s="114" t="s">
        <v>461</v>
      </c>
      <c r="C10" s="115" t="s">
        <v>11</v>
      </c>
      <c r="D10" s="116"/>
      <c r="E10" s="116"/>
      <c r="F10" s="116"/>
      <c r="G10" s="116"/>
      <c r="H10" s="116"/>
      <c r="I10" s="116"/>
      <c r="J10" s="117"/>
      <c r="K10" s="118"/>
      <c r="L10" s="116"/>
      <c r="M10" s="116"/>
      <c r="N10" s="116"/>
      <c r="O10" s="116"/>
      <c r="P10" s="116"/>
      <c r="Q10" s="117"/>
      <c r="R10" s="118"/>
      <c r="S10" s="116"/>
      <c r="T10" s="116"/>
      <c r="U10" s="116"/>
      <c r="V10" s="119"/>
      <c r="W10" s="119"/>
      <c r="X10" s="120"/>
      <c r="Y10" s="121"/>
      <c r="Z10" s="119"/>
      <c r="AA10" s="119"/>
      <c r="AB10" s="119"/>
      <c r="AC10" s="119"/>
      <c r="AD10" s="119"/>
      <c r="AE10" s="120"/>
      <c r="AF10" s="121"/>
      <c r="AG10" s="119"/>
      <c r="AH10" s="119"/>
      <c r="AI10" s="119"/>
      <c r="AJ10" s="119"/>
      <c r="AK10" s="119"/>
      <c r="AL10" s="120"/>
      <c r="AM10" s="121"/>
      <c r="AN10" s="121"/>
      <c r="AO10" s="121"/>
      <c r="AP10" s="121"/>
      <c r="AQ10" s="121"/>
      <c r="AR10" s="119"/>
      <c r="AS10" s="203"/>
      <c r="AT10" s="121"/>
      <c r="AU10" s="121"/>
      <c r="AV10" s="121"/>
      <c r="AW10" s="121"/>
      <c r="AX10" s="121"/>
      <c r="AY10" s="119"/>
      <c r="AZ10" s="203"/>
      <c r="BA10" s="121"/>
      <c r="BB10" s="121"/>
      <c r="BC10" s="121"/>
      <c r="BD10" s="121"/>
      <c r="BE10" s="121"/>
      <c r="BF10" s="121"/>
      <c r="BG10" s="120"/>
      <c r="BH10" s="121"/>
      <c r="BI10" s="121"/>
      <c r="BJ10" s="121"/>
      <c r="BK10" s="121"/>
      <c r="BL10" s="121">
        <v>174</v>
      </c>
      <c r="BM10" s="121">
        <v>148</v>
      </c>
      <c r="BN10" s="120">
        <v>113</v>
      </c>
      <c r="BO10" s="121"/>
      <c r="BP10" s="121"/>
      <c r="BQ10" s="121"/>
      <c r="BR10" s="121"/>
      <c r="BS10" s="121"/>
      <c r="BT10" s="119"/>
      <c r="BU10" s="203"/>
      <c r="BV10" s="121"/>
      <c r="BW10" s="121"/>
      <c r="BX10" s="121"/>
      <c r="BY10" s="121"/>
      <c r="BZ10" s="121"/>
      <c r="CA10" s="121"/>
      <c r="CB10" s="120"/>
      <c r="CC10" s="121"/>
      <c r="CD10" s="121"/>
      <c r="CE10" s="119"/>
      <c r="CF10" s="197">
        <f t="shared" si="0"/>
        <v>3</v>
      </c>
      <c r="CG10" s="119">
        <f t="shared" si="1"/>
        <v>435</v>
      </c>
      <c r="CH10" s="124">
        <f t="shared" si="2"/>
        <v>145</v>
      </c>
      <c r="CI10" s="121">
        <f t="shared" si="3"/>
        <v>174</v>
      </c>
      <c r="CJ10" s="125">
        <f t="shared" si="4"/>
        <v>113</v>
      </c>
    </row>
    <row r="11" spans="1:88" ht="14.25">
      <c r="A11" s="234">
        <v>9</v>
      </c>
      <c r="B11" s="114" t="s">
        <v>183</v>
      </c>
      <c r="C11" s="115" t="s">
        <v>13</v>
      </c>
      <c r="D11" s="116"/>
      <c r="E11" s="116"/>
      <c r="F11" s="116"/>
      <c r="G11" s="116"/>
      <c r="H11" s="116"/>
      <c r="I11" s="116"/>
      <c r="J11" s="117"/>
      <c r="K11" s="118"/>
      <c r="L11" s="116"/>
      <c r="M11" s="116"/>
      <c r="N11" s="116"/>
      <c r="O11" s="116"/>
      <c r="P11" s="116"/>
      <c r="Q11" s="117"/>
      <c r="R11" s="118"/>
      <c r="S11" s="116"/>
      <c r="T11" s="116"/>
      <c r="U11" s="116"/>
      <c r="V11" s="119"/>
      <c r="W11" s="119"/>
      <c r="X11" s="120"/>
      <c r="Y11" s="121"/>
      <c r="Z11" s="119"/>
      <c r="AA11" s="119"/>
      <c r="AB11" s="119"/>
      <c r="AC11" s="119"/>
      <c r="AD11" s="119"/>
      <c r="AE11" s="120"/>
      <c r="AF11" s="121"/>
      <c r="AG11" s="119"/>
      <c r="AH11" s="119"/>
      <c r="AI11" s="119"/>
      <c r="AJ11" s="119"/>
      <c r="AK11" s="119"/>
      <c r="AL11" s="120"/>
      <c r="AM11" s="121"/>
      <c r="AN11" s="121"/>
      <c r="AO11" s="121"/>
      <c r="AP11" s="121"/>
      <c r="AQ11" s="121"/>
      <c r="AR11" s="119"/>
      <c r="AS11" s="203"/>
      <c r="AT11" s="121"/>
      <c r="AU11" s="121"/>
      <c r="AV11" s="121"/>
      <c r="AW11" s="121"/>
      <c r="AX11" s="121"/>
      <c r="AY11" s="119"/>
      <c r="AZ11" s="203"/>
      <c r="BA11" s="121"/>
      <c r="BB11" s="121"/>
      <c r="BC11" s="121"/>
      <c r="BD11" s="121"/>
      <c r="BE11" s="121"/>
      <c r="BF11" s="121"/>
      <c r="BG11" s="120"/>
      <c r="BH11" s="121"/>
      <c r="BI11" s="121"/>
      <c r="BJ11" s="121"/>
      <c r="BK11" s="121"/>
      <c r="BL11" s="121"/>
      <c r="BM11" s="121"/>
      <c r="BN11" s="120"/>
      <c r="BO11" s="121">
        <v>137</v>
      </c>
      <c r="BP11" s="121">
        <v>148</v>
      </c>
      <c r="BQ11" s="121">
        <v>158</v>
      </c>
      <c r="BR11" s="121">
        <v>131</v>
      </c>
      <c r="BS11" s="121"/>
      <c r="BT11" s="119"/>
      <c r="BU11" s="203"/>
      <c r="BV11" s="121"/>
      <c r="BW11" s="121"/>
      <c r="BX11" s="121"/>
      <c r="BY11" s="121"/>
      <c r="BZ11" s="121"/>
      <c r="CA11" s="121"/>
      <c r="CB11" s="120"/>
      <c r="CC11" s="121"/>
      <c r="CD11" s="121"/>
      <c r="CE11" s="119"/>
      <c r="CF11" s="197">
        <f t="shared" si="0"/>
        <v>4</v>
      </c>
      <c r="CG11" s="119">
        <f t="shared" si="1"/>
        <v>574</v>
      </c>
      <c r="CH11" s="124">
        <f t="shared" si="2"/>
        <v>143.5</v>
      </c>
      <c r="CI11" s="121">
        <f t="shared" si="3"/>
        <v>158</v>
      </c>
      <c r="CJ11" s="125">
        <f t="shared" si="4"/>
        <v>131</v>
      </c>
    </row>
    <row r="12" spans="1:88" ht="14.25">
      <c r="A12" s="110">
        <v>10</v>
      </c>
      <c r="B12" s="114" t="s">
        <v>120</v>
      </c>
      <c r="C12" s="115" t="s">
        <v>11</v>
      </c>
      <c r="D12" s="116">
        <v>144</v>
      </c>
      <c r="E12" s="116">
        <v>158</v>
      </c>
      <c r="F12" s="116">
        <v>115</v>
      </c>
      <c r="G12" s="116">
        <v>129</v>
      </c>
      <c r="H12" s="116">
        <v>178</v>
      </c>
      <c r="I12" s="116">
        <v>151</v>
      </c>
      <c r="J12" s="117">
        <v>156</v>
      </c>
      <c r="K12" s="118">
        <v>149</v>
      </c>
      <c r="L12" s="116">
        <v>143</v>
      </c>
      <c r="M12" s="116">
        <v>157</v>
      </c>
      <c r="N12" s="116">
        <v>109</v>
      </c>
      <c r="O12" s="116">
        <v>146</v>
      </c>
      <c r="P12" s="116">
        <v>162</v>
      </c>
      <c r="Q12" s="117">
        <v>135</v>
      </c>
      <c r="R12" s="118">
        <v>90</v>
      </c>
      <c r="S12" s="116">
        <v>133</v>
      </c>
      <c r="T12" s="116">
        <v>108</v>
      </c>
      <c r="U12" s="116">
        <v>151</v>
      </c>
      <c r="V12" s="119">
        <v>156</v>
      </c>
      <c r="W12" s="119">
        <v>127</v>
      </c>
      <c r="X12" s="120">
        <v>122</v>
      </c>
      <c r="Y12" s="121">
        <v>143</v>
      </c>
      <c r="Z12" s="119"/>
      <c r="AA12" s="119">
        <v>170</v>
      </c>
      <c r="AB12" s="126">
        <v>137</v>
      </c>
      <c r="AC12" s="119">
        <v>176</v>
      </c>
      <c r="AD12" s="119">
        <v>155</v>
      </c>
      <c r="AE12" s="120">
        <v>132</v>
      </c>
      <c r="AF12" s="121">
        <v>155</v>
      </c>
      <c r="AG12" s="119">
        <v>134</v>
      </c>
      <c r="AH12" s="119">
        <v>178</v>
      </c>
      <c r="AI12" s="119">
        <v>131</v>
      </c>
      <c r="AJ12" s="119">
        <v>137</v>
      </c>
      <c r="AK12" s="119">
        <v>155</v>
      </c>
      <c r="AL12" s="120">
        <v>174</v>
      </c>
      <c r="AM12" s="121">
        <v>126</v>
      </c>
      <c r="AN12" s="121">
        <v>142</v>
      </c>
      <c r="AO12" s="121">
        <v>103</v>
      </c>
      <c r="AP12" s="121">
        <v>155</v>
      </c>
      <c r="AQ12" s="121">
        <v>127</v>
      </c>
      <c r="AR12" s="119">
        <v>143</v>
      </c>
      <c r="AS12" s="203">
        <v>131</v>
      </c>
      <c r="AT12" s="121">
        <v>170</v>
      </c>
      <c r="AU12" s="121">
        <v>123</v>
      </c>
      <c r="AV12" s="121">
        <v>123</v>
      </c>
      <c r="AW12" s="121">
        <v>123</v>
      </c>
      <c r="AX12" s="121">
        <v>131</v>
      </c>
      <c r="AY12" s="119">
        <v>113</v>
      </c>
      <c r="AZ12" s="203">
        <v>166</v>
      </c>
      <c r="BA12" s="121">
        <v>141</v>
      </c>
      <c r="BB12" s="121">
        <v>146</v>
      </c>
      <c r="BC12" s="121">
        <v>120</v>
      </c>
      <c r="BD12" s="121">
        <v>163</v>
      </c>
      <c r="BE12" s="121">
        <v>124</v>
      </c>
      <c r="BF12" s="121">
        <v>130</v>
      </c>
      <c r="BG12" s="120">
        <v>157</v>
      </c>
      <c r="BH12" s="121">
        <v>131</v>
      </c>
      <c r="BI12" s="121">
        <v>159</v>
      </c>
      <c r="BJ12" s="121">
        <v>158</v>
      </c>
      <c r="BK12" s="121">
        <v>149</v>
      </c>
      <c r="BL12" s="121">
        <v>154</v>
      </c>
      <c r="BM12" s="121">
        <v>149</v>
      </c>
      <c r="BN12" s="120">
        <v>145</v>
      </c>
      <c r="BO12" s="121">
        <v>141</v>
      </c>
      <c r="BP12" s="121">
        <v>130</v>
      </c>
      <c r="BQ12" s="121">
        <v>163</v>
      </c>
      <c r="BR12" s="121">
        <v>120</v>
      </c>
      <c r="BS12" s="121">
        <v>109</v>
      </c>
      <c r="BT12" s="119">
        <v>106</v>
      </c>
      <c r="BU12" s="203">
        <v>122</v>
      </c>
      <c r="BV12" s="121">
        <v>169</v>
      </c>
      <c r="BW12" s="121">
        <v>163</v>
      </c>
      <c r="BX12" s="121">
        <v>162</v>
      </c>
      <c r="BY12" s="121">
        <v>146</v>
      </c>
      <c r="BZ12" s="121">
        <v>124</v>
      </c>
      <c r="CA12" s="121">
        <v>157</v>
      </c>
      <c r="CB12" s="120">
        <v>144</v>
      </c>
      <c r="CC12" s="121"/>
      <c r="CD12" s="121"/>
      <c r="CE12" s="119"/>
      <c r="CF12" s="128">
        <f t="shared" si="0"/>
        <v>76</v>
      </c>
      <c r="CG12" s="119">
        <f t="shared" si="1"/>
        <v>10754</v>
      </c>
      <c r="CH12" s="124">
        <f t="shared" si="2"/>
        <v>141.5</v>
      </c>
      <c r="CI12" s="121">
        <f t="shared" si="3"/>
        <v>178</v>
      </c>
      <c r="CJ12" s="125">
        <f t="shared" si="4"/>
        <v>90</v>
      </c>
    </row>
    <row r="13" spans="1:88" ht="14.25">
      <c r="A13" s="110">
        <v>11</v>
      </c>
      <c r="B13" s="114" t="s">
        <v>126</v>
      </c>
      <c r="C13" s="115" t="s">
        <v>16</v>
      </c>
      <c r="D13" s="116"/>
      <c r="E13" s="116"/>
      <c r="F13" s="116"/>
      <c r="G13" s="116"/>
      <c r="H13" s="116"/>
      <c r="I13" s="116"/>
      <c r="J13" s="117"/>
      <c r="K13" s="118"/>
      <c r="L13" s="116"/>
      <c r="M13" s="116"/>
      <c r="N13" s="116"/>
      <c r="O13" s="116"/>
      <c r="P13" s="116"/>
      <c r="Q13" s="117"/>
      <c r="R13" s="118"/>
      <c r="S13" s="116"/>
      <c r="T13" s="116"/>
      <c r="U13" s="116"/>
      <c r="V13" s="119"/>
      <c r="W13" s="119"/>
      <c r="X13" s="120"/>
      <c r="Y13" s="121"/>
      <c r="Z13" s="119"/>
      <c r="AA13" s="119"/>
      <c r="AB13" s="119"/>
      <c r="AC13" s="119"/>
      <c r="AD13" s="119"/>
      <c r="AE13" s="120">
        <v>139</v>
      </c>
      <c r="AF13" s="121"/>
      <c r="AG13" s="119"/>
      <c r="AH13" s="119"/>
      <c r="AI13" s="119"/>
      <c r="AJ13" s="119"/>
      <c r="AK13" s="119"/>
      <c r="AL13" s="120"/>
      <c r="AM13" s="121"/>
      <c r="AN13" s="121"/>
      <c r="AO13" s="121"/>
      <c r="AP13" s="121"/>
      <c r="AQ13" s="121"/>
      <c r="AR13" s="119"/>
      <c r="AS13" s="203"/>
      <c r="AT13" s="121"/>
      <c r="AU13" s="121"/>
      <c r="AV13" s="121"/>
      <c r="AW13" s="121"/>
      <c r="AX13" s="121"/>
      <c r="AY13" s="119"/>
      <c r="AZ13" s="203"/>
      <c r="BA13" s="121"/>
      <c r="BB13" s="121"/>
      <c r="BC13" s="121"/>
      <c r="BD13" s="121"/>
      <c r="BE13" s="121"/>
      <c r="BF13" s="121"/>
      <c r="BG13" s="120"/>
      <c r="BH13" s="121"/>
      <c r="BI13" s="121"/>
      <c r="BJ13" s="121"/>
      <c r="BK13" s="121"/>
      <c r="BL13" s="121"/>
      <c r="BM13" s="121"/>
      <c r="BN13" s="120"/>
      <c r="BO13" s="121"/>
      <c r="BP13" s="121"/>
      <c r="BQ13" s="121"/>
      <c r="BR13" s="121"/>
      <c r="BS13" s="121"/>
      <c r="BT13" s="119"/>
      <c r="BU13" s="203"/>
      <c r="BV13" s="121"/>
      <c r="BW13" s="121"/>
      <c r="BX13" s="121"/>
      <c r="BY13" s="121"/>
      <c r="BZ13" s="121"/>
      <c r="CA13" s="121"/>
      <c r="CB13" s="120"/>
      <c r="CC13" s="121"/>
      <c r="CD13" s="121"/>
      <c r="CE13" s="119"/>
      <c r="CF13" s="197">
        <f t="shared" si="0"/>
        <v>1</v>
      </c>
      <c r="CG13" s="119">
        <f t="shared" si="1"/>
        <v>139</v>
      </c>
      <c r="CH13" s="124">
        <f t="shared" si="2"/>
        <v>139</v>
      </c>
      <c r="CI13" s="121">
        <f t="shared" si="3"/>
        <v>139</v>
      </c>
      <c r="CJ13" s="125">
        <f t="shared" si="4"/>
        <v>139</v>
      </c>
    </row>
    <row r="14" spans="1:88" ht="14.25">
      <c r="A14" s="234">
        <v>12</v>
      </c>
      <c r="B14" s="123" t="s">
        <v>529</v>
      </c>
      <c r="C14" s="115" t="s">
        <v>11</v>
      </c>
      <c r="D14" s="116"/>
      <c r="E14" s="116"/>
      <c r="F14" s="116"/>
      <c r="G14" s="116"/>
      <c r="H14" s="116"/>
      <c r="I14" s="116"/>
      <c r="J14" s="117"/>
      <c r="K14" s="118"/>
      <c r="L14" s="116"/>
      <c r="M14" s="116"/>
      <c r="N14" s="116"/>
      <c r="O14" s="116"/>
      <c r="P14" s="116"/>
      <c r="Q14" s="117"/>
      <c r="R14" s="118"/>
      <c r="S14" s="116"/>
      <c r="T14" s="116"/>
      <c r="U14" s="116"/>
      <c r="V14" s="119"/>
      <c r="W14" s="119"/>
      <c r="X14" s="120"/>
      <c r="Y14" s="121"/>
      <c r="Z14" s="119"/>
      <c r="AA14" s="119"/>
      <c r="AB14" s="119"/>
      <c r="AC14" s="119"/>
      <c r="AD14" s="119"/>
      <c r="AE14" s="120"/>
      <c r="AF14" s="121"/>
      <c r="AG14" s="119"/>
      <c r="AH14" s="119"/>
      <c r="AI14" s="119"/>
      <c r="AJ14" s="119"/>
      <c r="AK14" s="119"/>
      <c r="AL14" s="120"/>
      <c r="AM14" s="121"/>
      <c r="AN14" s="121"/>
      <c r="AO14" s="121"/>
      <c r="AP14" s="121"/>
      <c r="AQ14" s="121"/>
      <c r="AR14" s="119"/>
      <c r="AS14" s="203"/>
      <c r="AT14" s="121"/>
      <c r="AU14" s="121"/>
      <c r="AV14" s="121"/>
      <c r="AW14" s="121"/>
      <c r="AX14" s="121"/>
      <c r="AY14" s="119"/>
      <c r="AZ14" s="203"/>
      <c r="BA14" s="121"/>
      <c r="BB14" s="121"/>
      <c r="BC14" s="121"/>
      <c r="BD14" s="121"/>
      <c r="BE14" s="121"/>
      <c r="BF14" s="121"/>
      <c r="BG14" s="120"/>
      <c r="BH14" s="121"/>
      <c r="BI14" s="121"/>
      <c r="BJ14" s="121"/>
      <c r="BK14" s="121"/>
      <c r="BL14" s="121"/>
      <c r="BM14" s="121"/>
      <c r="BN14" s="120"/>
      <c r="BO14" s="121"/>
      <c r="BP14" s="121"/>
      <c r="BQ14" s="121"/>
      <c r="BR14" s="121"/>
      <c r="BS14" s="121"/>
      <c r="BT14" s="119"/>
      <c r="BU14" s="203"/>
      <c r="BV14" s="121"/>
      <c r="BW14" s="121"/>
      <c r="BX14" s="121"/>
      <c r="BY14" s="121"/>
      <c r="BZ14" s="121"/>
      <c r="CA14" s="121">
        <v>138</v>
      </c>
      <c r="CB14" s="120"/>
      <c r="CC14" s="121"/>
      <c r="CD14" s="121"/>
      <c r="CE14" s="119"/>
      <c r="CF14" s="197">
        <f t="shared" si="0"/>
        <v>1</v>
      </c>
      <c r="CG14" s="119">
        <f t="shared" si="1"/>
        <v>138</v>
      </c>
      <c r="CH14" s="124">
        <f t="shared" si="2"/>
        <v>138</v>
      </c>
      <c r="CI14" s="121">
        <f t="shared" si="3"/>
        <v>138</v>
      </c>
      <c r="CJ14" s="125">
        <f t="shared" si="4"/>
        <v>138</v>
      </c>
    </row>
    <row r="15" spans="1:88" ht="13.5" customHeight="1">
      <c r="A15" s="110">
        <v>13</v>
      </c>
      <c r="B15" s="114" t="s">
        <v>127</v>
      </c>
      <c r="C15" s="115" t="s">
        <v>19</v>
      </c>
      <c r="D15" s="116">
        <v>163</v>
      </c>
      <c r="E15" s="116">
        <v>149</v>
      </c>
      <c r="F15" s="116">
        <v>118</v>
      </c>
      <c r="G15" s="116">
        <v>168</v>
      </c>
      <c r="H15" s="116">
        <v>116</v>
      </c>
      <c r="I15" s="116">
        <v>111</v>
      </c>
      <c r="J15" s="117">
        <v>143</v>
      </c>
      <c r="K15" s="118"/>
      <c r="L15" s="116">
        <v>105</v>
      </c>
      <c r="M15" s="116"/>
      <c r="N15" s="116">
        <v>154</v>
      </c>
      <c r="O15" s="116"/>
      <c r="P15" s="116">
        <v>141</v>
      </c>
      <c r="Q15" s="117"/>
      <c r="R15" s="118"/>
      <c r="S15" s="116">
        <v>136</v>
      </c>
      <c r="T15" s="116">
        <v>135</v>
      </c>
      <c r="U15" s="116">
        <v>171</v>
      </c>
      <c r="V15" s="119">
        <v>120</v>
      </c>
      <c r="W15" s="119">
        <v>145</v>
      </c>
      <c r="X15" s="120">
        <v>131</v>
      </c>
      <c r="Y15" s="121">
        <v>168</v>
      </c>
      <c r="Z15" s="119">
        <v>132</v>
      </c>
      <c r="AA15" s="119">
        <v>136</v>
      </c>
      <c r="AB15" s="119">
        <v>111</v>
      </c>
      <c r="AC15" s="119">
        <v>132</v>
      </c>
      <c r="AD15" s="119">
        <v>126</v>
      </c>
      <c r="AE15" s="120">
        <v>131</v>
      </c>
      <c r="AF15" s="121"/>
      <c r="AG15" s="119">
        <v>167</v>
      </c>
      <c r="AH15" s="119">
        <v>110</v>
      </c>
      <c r="AI15" s="119"/>
      <c r="AJ15" s="119"/>
      <c r="AK15" s="119">
        <v>122</v>
      </c>
      <c r="AL15" s="120">
        <v>152</v>
      </c>
      <c r="AM15" s="121">
        <v>156</v>
      </c>
      <c r="AN15" s="121">
        <v>139</v>
      </c>
      <c r="AO15" s="121">
        <v>133</v>
      </c>
      <c r="AP15" s="121"/>
      <c r="AQ15" s="121"/>
      <c r="AR15" s="119">
        <v>136</v>
      </c>
      <c r="AS15" s="203">
        <v>137</v>
      </c>
      <c r="AT15" s="121"/>
      <c r="AU15" s="121"/>
      <c r="AV15" s="121"/>
      <c r="AW15" s="121"/>
      <c r="AX15" s="121"/>
      <c r="AY15" s="119"/>
      <c r="AZ15" s="203"/>
      <c r="BA15" s="121"/>
      <c r="BB15" s="121"/>
      <c r="BC15" s="121"/>
      <c r="BD15" s="121"/>
      <c r="BE15" s="121"/>
      <c r="BF15" s="121">
        <v>139</v>
      </c>
      <c r="BG15" s="120">
        <v>116</v>
      </c>
      <c r="BH15" s="121">
        <v>149</v>
      </c>
      <c r="BI15" s="121">
        <v>143</v>
      </c>
      <c r="BJ15" s="121">
        <v>139</v>
      </c>
      <c r="BK15" s="121"/>
      <c r="BL15" s="121">
        <v>145</v>
      </c>
      <c r="BM15" s="121">
        <v>167</v>
      </c>
      <c r="BN15" s="120">
        <v>140</v>
      </c>
      <c r="BO15" s="121"/>
      <c r="BP15" s="121"/>
      <c r="BQ15" s="121"/>
      <c r="BR15" s="121">
        <v>144</v>
      </c>
      <c r="BS15" s="121">
        <v>154</v>
      </c>
      <c r="BT15" s="119">
        <v>96</v>
      </c>
      <c r="BU15" s="203">
        <v>105</v>
      </c>
      <c r="BV15" s="121"/>
      <c r="BW15" s="121"/>
      <c r="BX15" s="121"/>
      <c r="BY15" s="121"/>
      <c r="BZ15" s="121"/>
      <c r="CA15" s="121">
        <v>126</v>
      </c>
      <c r="CB15" s="120">
        <v>157</v>
      </c>
      <c r="CC15" s="121"/>
      <c r="CD15" s="121"/>
      <c r="CE15" s="119"/>
      <c r="CF15" s="128">
        <f t="shared" si="0"/>
        <v>46</v>
      </c>
      <c r="CG15" s="119">
        <f t="shared" si="1"/>
        <v>6314</v>
      </c>
      <c r="CH15" s="124">
        <f t="shared" si="2"/>
        <v>137.2608695652174</v>
      </c>
      <c r="CI15" s="121">
        <f t="shared" si="3"/>
        <v>171</v>
      </c>
      <c r="CJ15" s="125">
        <f t="shared" si="4"/>
        <v>96</v>
      </c>
    </row>
    <row r="16" spans="1:88" ht="14.25">
      <c r="A16" s="110">
        <v>14</v>
      </c>
      <c r="B16" s="114" t="s">
        <v>123</v>
      </c>
      <c r="C16" s="115" t="s">
        <v>20</v>
      </c>
      <c r="D16" s="116">
        <v>143</v>
      </c>
      <c r="E16" s="116">
        <v>167</v>
      </c>
      <c r="F16" s="116">
        <v>194</v>
      </c>
      <c r="G16" s="116">
        <v>128</v>
      </c>
      <c r="H16" s="116">
        <v>109</v>
      </c>
      <c r="I16" s="116">
        <v>133</v>
      </c>
      <c r="J16" s="117">
        <v>134</v>
      </c>
      <c r="K16" s="118">
        <v>108</v>
      </c>
      <c r="L16" s="116">
        <v>140</v>
      </c>
      <c r="M16" s="116">
        <v>153</v>
      </c>
      <c r="N16" s="116">
        <v>134</v>
      </c>
      <c r="O16" s="116">
        <v>168</v>
      </c>
      <c r="P16" s="116">
        <v>107</v>
      </c>
      <c r="Q16" s="117">
        <v>157</v>
      </c>
      <c r="R16" s="118">
        <v>136</v>
      </c>
      <c r="S16" s="116">
        <v>126</v>
      </c>
      <c r="T16" s="116">
        <v>172</v>
      </c>
      <c r="U16" s="116">
        <v>130</v>
      </c>
      <c r="V16" s="119">
        <v>150</v>
      </c>
      <c r="W16" s="119">
        <v>132</v>
      </c>
      <c r="X16" s="120">
        <v>139</v>
      </c>
      <c r="Y16" s="121">
        <v>148</v>
      </c>
      <c r="Z16" s="119">
        <v>134</v>
      </c>
      <c r="AA16" s="119">
        <v>141</v>
      </c>
      <c r="AB16" s="119"/>
      <c r="AC16" s="119">
        <v>123</v>
      </c>
      <c r="AD16" s="119">
        <v>110</v>
      </c>
      <c r="AE16" s="120">
        <v>158</v>
      </c>
      <c r="AF16" s="121">
        <v>153</v>
      </c>
      <c r="AG16" s="119">
        <v>139</v>
      </c>
      <c r="AH16" s="119">
        <v>134</v>
      </c>
      <c r="AI16" s="119">
        <v>133</v>
      </c>
      <c r="AJ16" s="119">
        <v>146</v>
      </c>
      <c r="AK16" s="119">
        <v>148</v>
      </c>
      <c r="AL16" s="120">
        <v>154</v>
      </c>
      <c r="AM16" s="121">
        <v>144</v>
      </c>
      <c r="AN16" s="121">
        <v>142</v>
      </c>
      <c r="AO16" s="121">
        <v>116</v>
      </c>
      <c r="AP16" s="121">
        <v>125</v>
      </c>
      <c r="AQ16" s="121">
        <v>107</v>
      </c>
      <c r="AR16" s="119">
        <v>123</v>
      </c>
      <c r="AS16" s="203">
        <v>118</v>
      </c>
      <c r="AT16" s="121">
        <v>111</v>
      </c>
      <c r="AU16" s="121">
        <v>132</v>
      </c>
      <c r="AV16" s="121">
        <v>104</v>
      </c>
      <c r="AW16" s="121">
        <v>155</v>
      </c>
      <c r="AX16" s="121">
        <v>155</v>
      </c>
      <c r="AY16" s="119">
        <v>147</v>
      </c>
      <c r="AZ16" s="203">
        <v>138</v>
      </c>
      <c r="BA16" s="121">
        <v>157</v>
      </c>
      <c r="BB16" s="121">
        <v>151</v>
      </c>
      <c r="BC16" s="121">
        <v>138</v>
      </c>
      <c r="BD16" s="121">
        <v>131</v>
      </c>
      <c r="BE16" s="121">
        <v>94</v>
      </c>
      <c r="BF16" s="121">
        <v>153</v>
      </c>
      <c r="BG16" s="120">
        <v>121</v>
      </c>
      <c r="BH16" s="121">
        <v>138</v>
      </c>
      <c r="BI16" s="121">
        <v>116</v>
      </c>
      <c r="BJ16" s="121">
        <v>114</v>
      </c>
      <c r="BK16" s="121">
        <v>156</v>
      </c>
      <c r="BL16" s="121">
        <v>117</v>
      </c>
      <c r="BM16" s="121">
        <v>122</v>
      </c>
      <c r="BN16" s="120">
        <v>125</v>
      </c>
      <c r="BO16" s="121"/>
      <c r="BP16" s="121">
        <v>144</v>
      </c>
      <c r="BQ16" s="121">
        <v>150</v>
      </c>
      <c r="BR16" s="121">
        <v>172</v>
      </c>
      <c r="BS16" s="121">
        <v>143</v>
      </c>
      <c r="BT16" s="119">
        <v>144</v>
      </c>
      <c r="BU16" s="203">
        <v>154</v>
      </c>
      <c r="BV16" s="121">
        <v>129</v>
      </c>
      <c r="BW16" s="121">
        <v>139</v>
      </c>
      <c r="BX16" s="121">
        <v>132</v>
      </c>
      <c r="BY16" s="121">
        <v>142</v>
      </c>
      <c r="BZ16" s="121">
        <v>145</v>
      </c>
      <c r="CA16" s="121">
        <v>124</v>
      </c>
      <c r="CB16" s="120">
        <v>98</v>
      </c>
      <c r="CC16" s="121"/>
      <c r="CD16" s="121"/>
      <c r="CE16" s="119"/>
      <c r="CF16" s="128">
        <f t="shared" si="0"/>
        <v>75</v>
      </c>
      <c r="CG16" s="119">
        <f t="shared" si="1"/>
        <v>10247</v>
      </c>
      <c r="CH16" s="124">
        <f t="shared" si="2"/>
        <v>136.62666666666667</v>
      </c>
      <c r="CI16" s="121">
        <f t="shared" si="3"/>
        <v>194</v>
      </c>
      <c r="CJ16" s="125">
        <f t="shared" si="4"/>
        <v>94</v>
      </c>
    </row>
    <row r="17" spans="1:89" ht="14.25">
      <c r="A17" s="110">
        <v>15</v>
      </c>
      <c r="B17" s="123" t="s">
        <v>130</v>
      </c>
      <c r="C17" s="115" t="s">
        <v>16</v>
      </c>
      <c r="D17" s="116">
        <v>120</v>
      </c>
      <c r="E17" s="116">
        <v>124</v>
      </c>
      <c r="F17" s="116">
        <v>124</v>
      </c>
      <c r="G17" s="116">
        <v>127</v>
      </c>
      <c r="H17" s="116">
        <v>132</v>
      </c>
      <c r="I17" s="116">
        <v>136</v>
      </c>
      <c r="J17" s="117">
        <v>142</v>
      </c>
      <c r="K17" s="118">
        <v>115</v>
      </c>
      <c r="L17" s="116">
        <v>141</v>
      </c>
      <c r="M17" s="116">
        <v>145</v>
      </c>
      <c r="N17" s="116">
        <v>124</v>
      </c>
      <c r="O17" s="116">
        <v>144</v>
      </c>
      <c r="P17" s="116">
        <v>134</v>
      </c>
      <c r="Q17" s="117">
        <v>109</v>
      </c>
      <c r="R17" s="118">
        <v>122</v>
      </c>
      <c r="S17" s="116">
        <v>145</v>
      </c>
      <c r="T17" s="116">
        <v>101</v>
      </c>
      <c r="U17" s="116">
        <v>155</v>
      </c>
      <c r="V17" s="119">
        <v>156</v>
      </c>
      <c r="W17" s="119">
        <v>143</v>
      </c>
      <c r="X17" s="120">
        <v>136</v>
      </c>
      <c r="Y17" s="121">
        <v>177</v>
      </c>
      <c r="Z17" s="119">
        <v>139</v>
      </c>
      <c r="AA17" s="119">
        <v>92</v>
      </c>
      <c r="AB17" s="119">
        <v>128</v>
      </c>
      <c r="AC17" s="119">
        <v>132</v>
      </c>
      <c r="AD17" s="119">
        <v>160</v>
      </c>
      <c r="AE17" s="120">
        <v>120</v>
      </c>
      <c r="AF17" s="121">
        <v>154</v>
      </c>
      <c r="AG17" s="119">
        <v>149</v>
      </c>
      <c r="AH17" s="119">
        <v>126</v>
      </c>
      <c r="AI17" s="119">
        <v>120</v>
      </c>
      <c r="AJ17" s="119">
        <v>112</v>
      </c>
      <c r="AK17" s="119">
        <v>134</v>
      </c>
      <c r="AL17" s="120">
        <v>137</v>
      </c>
      <c r="AM17" s="121">
        <v>133</v>
      </c>
      <c r="AN17" s="121">
        <v>136</v>
      </c>
      <c r="AO17" s="121">
        <v>183</v>
      </c>
      <c r="AP17" s="121">
        <v>122</v>
      </c>
      <c r="AQ17" s="121">
        <v>151</v>
      </c>
      <c r="AR17" s="119">
        <v>106</v>
      </c>
      <c r="AS17" s="203">
        <v>113</v>
      </c>
      <c r="AT17" s="121">
        <v>143</v>
      </c>
      <c r="AU17" s="121">
        <v>111</v>
      </c>
      <c r="AV17" s="121">
        <v>124</v>
      </c>
      <c r="AW17" s="121">
        <v>127</v>
      </c>
      <c r="AX17" s="121">
        <v>143</v>
      </c>
      <c r="AY17" s="119">
        <v>156</v>
      </c>
      <c r="AZ17" s="203">
        <v>131</v>
      </c>
      <c r="BA17" s="121">
        <v>148</v>
      </c>
      <c r="BB17" s="121">
        <v>141</v>
      </c>
      <c r="BC17" s="121">
        <v>153</v>
      </c>
      <c r="BD17" s="121">
        <v>131</v>
      </c>
      <c r="BE17" s="121">
        <v>171</v>
      </c>
      <c r="BF17" s="121">
        <v>162</v>
      </c>
      <c r="BG17" s="120">
        <v>117</v>
      </c>
      <c r="BH17" s="121">
        <v>145</v>
      </c>
      <c r="BI17" s="121">
        <v>149</v>
      </c>
      <c r="BJ17" s="121">
        <v>135</v>
      </c>
      <c r="BK17" s="121">
        <v>145</v>
      </c>
      <c r="BL17" s="121">
        <v>138</v>
      </c>
      <c r="BM17" s="121">
        <v>160</v>
      </c>
      <c r="BN17" s="120">
        <v>143</v>
      </c>
      <c r="BO17" s="121">
        <v>138</v>
      </c>
      <c r="BP17" s="121">
        <v>123</v>
      </c>
      <c r="BQ17" s="121">
        <v>145</v>
      </c>
      <c r="BR17" s="121">
        <v>121</v>
      </c>
      <c r="BS17" s="121"/>
      <c r="BT17" s="119"/>
      <c r="BU17" s="203"/>
      <c r="BV17" s="121">
        <v>137</v>
      </c>
      <c r="BW17" s="121">
        <v>142</v>
      </c>
      <c r="BX17" s="121">
        <v>152</v>
      </c>
      <c r="BY17" s="121">
        <v>123</v>
      </c>
      <c r="BZ17" s="121">
        <v>124</v>
      </c>
      <c r="CA17" s="121">
        <v>137</v>
      </c>
      <c r="CB17" s="120">
        <v>137</v>
      </c>
      <c r="CC17" s="121"/>
      <c r="CD17" s="121"/>
      <c r="CE17" s="119"/>
      <c r="CF17" s="128">
        <f t="shared" si="0"/>
        <v>74</v>
      </c>
      <c r="CG17" s="119">
        <f t="shared" si="1"/>
        <v>10051</v>
      </c>
      <c r="CH17" s="124">
        <f t="shared" si="2"/>
        <v>135.82432432432432</v>
      </c>
      <c r="CI17" s="121">
        <f t="shared" si="3"/>
        <v>183</v>
      </c>
      <c r="CJ17" s="125">
        <f t="shared" si="4"/>
        <v>92</v>
      </c>
    </row>
    <row r="18" spans="1:89" ht="14.25">
      <c r="A18" s="110">
        <v>16</v>
      </c>
      <c r="B18" s="129" t="s">
        <v>125</v>
      </c>
      <c r="C18" s="115" t="s">
        <v>16</v>
      </c>
      <c r="D18" s="116">
        <v>152</v>
      </c>
      <c r="E18" s="116">
        <v>167</v>
      </c>
      <c r="F18" s="116">
        <v>146</v>
      </c>
      <c r="G18" s="116">
        <v>156</v>
      </c>
      <c r="H18" s="116">
        <v>164</v>
      </c>
      <c r="I18" s="116">
        <v>178</v>
      </c>
      <c r="J18" s="117">
        <v>135</v>
      </c>
      <c r="K18" s="118">
        <v>141</v>
      </c>
      <c r="L18" s="116">
        <v>110</v>
      </c>
      <c r="M18" s="116">
        <v>120</v>
      </c>
      <c r="N18" s="116">
        <v>132</v>
      </c>
      <c r="O18" s="116">
        <v>137</v>
      </c>
      <c r="P18" s="116">
        <v>142</v>
      </c>
      <c r="Q18" s="117">
        <v>151</v>
      </c>
      <c r="R18" s="118">
        <v>155</v>
      </c>
      <c r="S18" s="116">
        <v>152</v>
      </c>
      <c r="T18" s="116">
        <v>157</v>
      </c>
      <c r="U18" s="116">
        <v>161</v>
      </c>
      <c r="V18" s="119">
        <v>135</v>
      </c>
      <c r="W18" s="119">
        <v>117</v>
      </c>
      <c r="X18" s="120">
        <v>140</v>
      </c>
      <c r="Y18" s="121">
        <v>156</v>
      </c>
      <c r="Z18" s="119">
        <v>153</v>
      </c>
      <c r="AA18" s="119">
        <v>150</v>
      </c>
      <c r="AB18" s="119">
        <v>108</v>
      </c>
      <c r="AC18" s="119">
        <v>135</v>
      </c>
      <c r="AD18" s="119">
        <v>100</v>
      </c>
      <c r="AE18" s="120">
        <v>83</v>
      </c>
      <c r="AF18" s="121">
        <v>154</v>
      </c>
      <c r="AG18" s="119">
        <v>115</v>
      </c>
      <c r="AH18" s="119">
        <v>133</v>
      </c>
      <c r="AI18" s="119">
        <v>115</v>
      </c>
      <c r="AJ18" s="119">
        <v>172</v>
      </c>
      <c r="AK18" s="119">
        <v>124</v>
      </c>
      <c r="AL18" s="120">
        <v>138</v>
      </c>
      <c r="AM18" s="121">
        <v>150</v>
      </c>
      <c r="AN18" s="121">
        <v>124</v>
      </c>
      <c r="AO18" s="121">
        <v>124</v>
      </c>
      <c r="AP18" s="121">
        <v>105</v>
      </c>
      <c r="AQ18" s="121">
        <v>126</v>
      </c>
      <c r="AR18" s="119">
        <v>154</v>
      </c>
      <c r="AS18" s="203">
        <v>171</v>
      </c>
      <c r="AT18" s="121">
        <v>148</v>
      </c>
      <c r="AU18" s="121">
        <v>183</v>
      </c>
      <c r="AV18" s="121">
        <v>111</v>
      </c>
      <c r="AW18" s="121">
        <v>102</v>
      </c>
      <c r="AX18" s="121">
        <v>96</v>
      </c>
      <c r="AY18" s="119">
        <v>125</v>
      </c>
      <c r="AZ18" s="203">
        <v>99</v>
      </c>
      <c r="BA18" s="121">
        <v>143</v>
      </c>
      <c r="BB18" s="121">
        <v>114</v>
      </c>
      <c r="BC18" s="121">
        <v>106</v>
      </c>
      <c r="BD18" s="121">
        <v>103</v>
      </c>
      <c r="BE18" s="121">
        <v>154</v>
      </c>
      <c r="BF18" s="121">
        <v>165</v>
      </c>
      <c r="BG18" s="120">
        <v>130</v>
      </c>
      <c r="BH18" s="121">
        <v>141</v>
      </c>
      <c r="BI18" s="121">
        <v>127</v>
      </c>
      <c r="BJ18" s="121">
        <v>151</v>
      </c>
      <c r="BK18" s="121">
        <v>128</v>
      </c>
      <c r="BL18" s="121">
        <v>136</v>
      </c>
      <c r="BM18" s="121">
        <v>132</v>
      </c>
      <c r="BN18" s="120">
        <v>133</v>
      </c>
      <c r="BO18" s="121">
        <v>110</v>
      </c>
      <c r="BP18" s="121">
        <v>129</v>
      </c>
      <c r="BQ18" s="121">
        <v>134</v>
      </c>
      <c r="BR18" s="121">
        <v>134</v>
      </c>
      <c r="BS18" s="121"/>
      <c r="BT18" s="119"/>
      <c r="BU18" s="203"/>
      <c r="BV18" s="121">
        <v>113</v>
      </c>
      <c r="BW18" s="121">
        <v>181</v>
      </c>
      <c r="BX18" s="121">
        <v>121</v>
      </c>
      <c r="BY18" s="121">
        <v>124</v>
      </c>
      <c r="BZ18" s="121">
        <v>117</v>
      </c>
      <c r="CA18" s="121">
        <v>133</v>
      </c>
      <c r="CB18" s="120">
        <v>116</v>
      </c>
      <c r="CC18" s="121"/>
      <c r="CD18" s="121"/>
      <c r="CE18" s="119"/>
      <c r="CF18" s="128">
        <f t="shared" si="0"/>
        <v>74</v>
      </c>
      <c r="CG18" s="119">
        <f t="shared" si="1"/>
        <v>9977</v>
      </c>
      <c r="CH18" s="124">
        <f t="shared" si="2"/>
        <v>134.82432432432432</v>
      </c>
      <c r="CI18" s="121">
        <f t="shared" si="3"/>
        <v>183</v>
      </c>
      <c r="CJ18" s="125">
        <f t="shared" si="4"/>
        <v>83</v>
      </c>
    </row>
    <row r="19" spans="1:89" ht="14.25">
      <c r="A19" s="234">
        <v>17</v>
      </c>
      <c r="B19" s="114" t="s">
        <v>328</v>
      </c>
      <c r="C19" s="115" t="s">
        <v>7</v>
      </c>
      <c r="D19" s="116"/>
      <c r="E19" s="116"/>
      <c r="F19" s="116"/>
      <c r="G19" s="116"/>
      <c r="H19" s="116"/>
      <c r="I19" s="116"/>
      <c r="J19" s="117"/>
      <c r="K19" s="118"/>
      <c r="L19" s="116"/>
      <c r="M19" s="116"/>
      <c r="N19" s="116"/>
      <c r="O19" s="116"/>
      <c r="P19" s="116"/>
      <c r="Q19" s="117"/>
      <c r="R19" s="118"/>
      <c r="S19" s="116"/>
      <c r="T19" s="116"/>
      <c r="U19" s="116"/>
      <c r="V19" s="119"/>
      <c r="W19" s="119"/>
      <c r="X19" s="120"/>
      <c r="Y19" s="121"/>
      <c r="Z19" s="119"/>
      <c r="AA19" s="119"/>
      <c r="AB19" s="119"/>
      <c r="AC19" s="119"/>
      <c r="AD19" s="119"/>
      <c r="AE19" s="120"/>
      <c r="AF19" s="121"/>
      <c r="AG19" s="119"/>
      <c r="AH19" s="119"/>
      <c r="AI19" s="119"/>
      <c r="AJ19" s="119">
        <v>141</v>
      </c>
      <c r="AK19" s="119">
        <v>124</v>
      </c>
      <c r="AL19" s="120"/>
      <c r="AM19" s="121"/>
      <c r="AN19" s="121"/>
      <c r="AO19" s="121"/>
      <c r="AP19" s="121"/>
      <c r="AQ19" s="121"/>
      <c r="AR19" s="119"/>
      <c r="AS19" s="203"/>
      <c r="AT19" s="121"/>
      <c r="AU19" s="121"/>
      <c r="AV19" s="121"/>
      <c r="AW19" s="121"/>
      <c r="AX19" s="121"/>
      <c r="AY19" s="119"/>
      <c r="AZ19" s="203"/>
      <c r="BA19" s="121"/>
      <c r="BB19" s="121"/>
      <c r="BC19" s="121"/>
      <c r="BD19" s="121"/>
      <c r="BE19" s="121"/>
      <c r="BF19" s="121"/>
      <c r="BG19" s="120"/>
      <c r="BH19" s="121"/>
      <c r="BI19" s="121"/>
      <c r="BJ19" s="121"/>
      <c r="BK19" s="121"/>
      <c r="BL19" s="121"/>
      <c r="BM19" s="121"/>
      <c r="BN19" s="120"/>
      <c r="BO19" s="121"/>
      <c r="BP19" s="121"/>
      <c r="BQ19" s="121"/>
      <c r="BR19" s="121"/>
      <c r="BS19" s="121"/>
      <c r="BT19" s="119"/>
      <c r="BU19" s="203"/>
      <c r="BV19" s="121"/>
      <c r="BW19" s="121"/>
      <c r="BX19" s="121"/>
      <c r="BY19" s="121"/>
      <c r="BZ19" s="121"/>
      <c r="CA19" s="121"/>
      <c r="CB19" s="120"/>
      <c r="CC19" s="121"/>
      <c r="CD19" s="121"/>
      <c r="CE19" s="119"/>
      <c r="CF19" s="197">
        <f t="shared" si="0"/>
        <v>2</v>
      </c>
      <c r="CG19" s="119">
        <f t="shared" si="1"/>
        <v>265</v>
      </c>
      <c r="CH19" s="124">
        <f t="shared" si="2"/>
        <v>132.5</v>
      </c>
      <c r="CI19" s="121">
        <f t="shared" si="3"/>
        <v>141</v>
      </c>
      <c r="CJ19" s="125">
        <f t="shared" si="4"/>
        <v>124</v>
      </c>
    </row>
    <row r="20" spans="1:89" ht="14.25">
      <c r="A20" s="110">
        <v>18</v>
      </c>
      <c r="B20" s="99" t="s">
        <v>131</v>
      </c>
      <c r="C20" s="100" t="s">
        <v>19</v>
      </c>
      <c r="D20" s="101">
        <v>87</v>
      </c>
      <c r="E20" s="101">
        <v>169</v>
      </c>
      <c r="F20" s="101"/>
      <c r="G20" s="101">
        <v>143</v>
      </c>
      <c r="H20" s="101"/>
      <c r="I20" s="101">
        <v>138</v>
      </c>
      <c r="J20" s="102"/>
      <c r="K20" s="103">
        <v>132</v>
      </c>
      <c r="L20" s="101"/>
      <c r="M20" s="101">
        <v>142</v>
      </c>
      <c r="N20" s="101"/>
      <c r="O20" s="101">
        <v>159</v>
      </c>
      <c r="P20" s="101">
        <v>134</v>
      </c>
      <c r="Q20" s="102">
        <v>108</v>
      </c>
      <c r="R20" s="103">
        <v>155</v>
      </c>
      <c r="S20" s="101">
        <v>130</v>
      </c>
      <c r="T20" s="101">
        <v>134</v>
      </c>
      <c r="U20" s="101"/>
      <c r="V20" s="104">
        <v>88</v>
      </c>
      <c r="W20" s="104">
        <v>118</v>
      </c>
      <c r="X20" s="105">
        <v>142</v>
      </c>
      <c r="Y20" s="106">
        <v>108</v>
      </c>
      <c r="Z20" s="104">
        <v>137</v>
      </c>
      <c r="AA20" s="104">
        <v>125</v>
      </c>
      <c r="AB20" s="104"/>
      <c r="AC20" s="104">
        <v>97</v>
      </c>
      <c r="AD20" s="104"/>
      <c r="AE20" s="105">
        <v>87</v>
      </c>
      <c r="AF20" s="106">
        <v>148</v>
      </c>
      <c r="AG20" s="104">
        <v>170</v>
      </c>
      <c r="AH20" s="104"/>
      <c r="AI20" s="104">
        <v>156</v>
      </c>
      <c r="AJ20" s="104">
        <v>159</v>
      </c>
      <c r="AK20" s="104">
        <v>164</v>
      </c>
      <c r="AL20" s="105">
        <v>170</v>
      </c>
      <c r="AM20" s="106">
        <v>155</v>
      </c>
      <c r="AN20" s="106">
        <v>142</v>
      </c>
      <c r="AO20" s="106">
        <v>87</v>
      </c>
      <c r="AP20" s="106"/>
      <c r="AQ20" s="106"/>
      <c r="AR20" s="104"/>
      <c r="AS20" s="201"/>
      <c r="AT20" s="106"/>
      <c r="AU20" s="106"/>
      <c r="AV20" s="106"/>
      <c r="AW20" s="106">
        <v>128</v>
      </c>
      <c r="AX20" s="106">
        <v>117</v>
      </c>
      <c r="AY20" s="104">
        <v>104</v>
      </c>
      <c r="AZ20" s="201">
        <v>111</v>
      </c>
      <c r="BA20" s="106">
        <v>147</v>
      </c>
      <c r="BB20" s="106">
        <v>105</v>
      </c>
      <c r="BC20" s="106">
        <v>110</v>
      </c>
      <c r="BD20" s="106">
        <v>129</v>
      </c>
      <c r="BE20" s="106">
        <v>120</v>
      </c>
      <c r="BF20" s="106"/>
      <c r="BG20" s="105"/>
      <c r="BH20" s="106"/>
      <c r="BI20" s="106">
        <v>165</v>
      </c>
      <c r="BJ20" s="106">
        <v>153</v>
      </c>
      <c r="BK20" s="106"/>
      <c r="BL20" s="106"/>
      <c r="BM20" s="106"/>
      <c r="BN20" s="105"/>
      <c r="BO20" s="106">
        <v>130</v>
      </c>
      <c r="BP20" s="106">
        <v>151</v>
      </c>
      <c r="BQ20" s="106">
        <v>116</v>
      </c>
      <c r="BR20" s="106">
        <v>123</v>
      </c>
      <c r="BS20" s="106"/>
      <c r="BT20" s="104">
        <v>153</v>
      </c>
      <c r="BU20" s="201"/>
      <c r="BV20" s="106">
        <v>151</v>
      </c>
      <c r="BW20" s="106">
        <v>147</v>
      </c>
      <c r="BX20" s="106">
        <v>100</v>
      </c>
      <c r="BY20" s="106"/>
      <c r="BZ20" s="106"/>
      <c r="CA20" s="106"/>
      <c r="CB20" s="105"/>
      <c r="CC20" s="106"/>
      <c r="CD20" s="106"/>
      <c r="CE20" s="104"/>
      <c r="CF20" s="132">
        <f t="shared" si="0"/>
        <v>48</v>
      </c>
      <c r="CG20" s="104">
        <f t="shared" si="1"/>
        <v>6344</v>
      </c>
      <c r="CH20" s="107">
        <f t="shared" si="2"/>
        <v>132.16666666666666</v>
      </c>
      <c r="CI20" s="106">
        <f t="shared" si="3"/>
        <v>170</v>
      </c>
      <c r="CJ20" s="109">
        <f t="shared" si="4"/>
        <v>87</v>
      </c>
    </row>
    <row r="21" spans="1:89" ht="14.25">
      <c r="A21" s="110">
        <v>19</v>
      </c>
      <c r="B21" s="99" t="s">
        <v>128</v>
      </c>
      <c r="C21" s="100" t="s">
        <v>20</v>
      </c>
      <c r="D21" s="101">
        <v>113</v>
      </c>
      <c r="E21" s="101">
        <v>135</v>
      </c>
      <c r="F21" s="101">
        <v>141</v>
      </c>
      <c r="G21" s="101">
        <v>137</v>
      </c>
      <c r="H21" s="101"/>
      <c r="I21" s="101"/>
      <c r="J21" s="102"/>
      <c r="K21" s="103">
        <v>108</v>
      </c>
      <c r="L21" s="101">
        <v>164</v>
      </c>
      <c r="M21" s="101">
        <v>136</v>
      </c>
      <c r="N21" s="101">
        <v>120</v>
      </c>
      <c r="O21" s="101"/>
      <c r="P21" s="101"/>
      <c r="Q21" s="102"/>
      <c r="R21" s="103">
        <v>126</v>
      </c>
      <c r="S21" s="101">
        <v>131</v>
      </c>
      <c r="T21" s="101">
        <v>148</v>
      </c>
      <c r="U21" s="101">
        <v>117</v>
      </c>
      <c r="V21" s="104">
        <v>142</v>
      </c>
      <c r="W21" s="104">
        <v>156</v>
      </c>
      <c r="X21" s="105">
        <v>139</v>
      </c>
      <c r="Y21" s="106"/>
      <c r="Z21" s="104">
        <v>126</v>
      </c>
      <c r="AA21" s="104">
        <v>162</v>
      </c>
      <c r="AB21" s="104">
        <v>118</v>
      </c>
      <c r="AC21" s="104">
        <v>127</v>
      </c>
      <c r="AD21" s="104">
        <v>155</v>
      </c>
      <c r="AE21" s="105">
        <v>130</v>
      </c>
      <c r="AF21" s="106"/>
      <c r="AG21" s="104"/>
      <c r="AH21" s="104"/>
      <c r="AI21" s="104">
        <v>120</v>
      </c>
      <c r="AJ21" s="104">
        <v>119</v>
      </c>
      <c r="AK21" s="104">
        <v>128</v>
      </c>
      <c r="AL21" s="105">
        <v>110</v>
      </c>
      <c r="AM21" s="106">
        <v>119</v>
      </c>
      <c r="AN21" s="106">
        <v>146</v>
      </c>
      <c r="AO21" s="106">
        <v>141</v>
      </c>
      <c r="AP21" s="106">
        <v>161</v>
      </c>
      <c r="AQ21" s="106">
        <v>127</v>
      </c>
      <c r="AR21" s="104">
        <v>126</v>
      </c>
      <c r="AS21" s="201">
        <v>161</v>
      </c>
      <c r="AT21" s="106"/>
      <c r="AU21" s="106"/>
      <c r="AV21" s="106"/>
      <c r="AW21" s="106">
        <v>145</v>
      </c>
      <c r="AX21" s="106">
        <v>109</v>
      </c>
      <c r="AY21" s="104">
        <v>137</v>
      </c>
      <c r="AZ21" s="201">
        <v>120</v>
      </c>
      <c r="BA21" s="106">
        <v>156</v>
      </c>
      <c r="BB21" s="106">
        <v>108</v>
      </c>
      <c r="BC21" s="106">
        <v>141</v>
      </c>
      <c r="BD21" s="106">
        <v>134</v>
      </c>
      <c r="BE21" s="106">
        <v>136</v>
      </c>
      <c r="BF21" s="106">
        <v>125</v>
      </c>
      <c r="BG21" s="105">
        <v>133</v>
      </c>
      <c r="BH21" s="106">
        <v>140</v>
      </c>
      <c r="BI21" s="106">
        <v>140</v>
      </c>
      <c r="BJ21" s="106">
        <v>111</v>
      </c>
      <c r="BK21" s="106">
        <v>124</v>
      </c>
      <c r="BL21" s="106">
        <v>120</v>
      </c>
      <c r="BM21" s="106">
        <v>118</v>
      </c>
      <c r="BN21" s="105">
        <v>171</v>
      </c>
      <c r="BO21" s="106">
        <v>101</v>
      </c>
      <c r="BP21" s="106"/>
      <c r="BQ21" s="106">
        <v>118</v>
      </c>
      <c r="BR21" s="106"/>
      <c r="BS21" s="106"/>
      <c r="BT21" s="104"/>
      <c r="BU21" s="201"/>
      <c r="BV21" s="106">
        <v>129</v>
      </c>
      <c r="BW21" s="106">
        <v>112</v>
      </c>
      <c r="BX21" s="106">
        <v>116</v>
      </c>
      <c r="BY21" s="106">
        <v>97</v>
      </c>
      <c r="BZ21" s="106"/>
      <c r="CA21" s="106"/>
      <c r="CB21" s="105"/>
      <c r="CC21" s="106"/>
      <c r="CD21" s="106"/>
      <c r="CE21" s="104"/>
      <c r="CF21" s="132">
        <f t="shared" si="0"/>
        <v>56</v>
      </c>
      <c r="CG21" s="104">
        <f t="shared" si="1"/>
        <v>7330</v>
      </c>
      <c r="CH21" s="107">
        <f t="shared" si="2"/>
        <v>130.89285714285714</v>
      </c>
      <c r="CI21" s="106">
        <f t="shared" si="3"/>
        <v>171</v>
      </c>
      <c r="CJ21" s="109">
        <f t="shared" si="4"/>
        <v>97</v>
      </c>
    </row>
    <row r="22" spans="1:89" ht="14.25">
      <c r="A22" s="234">
        <v>20</v>
      </c>
      <c r="B22" s="114" t="s">
        <v>126</v>
      </c>
      <c r="C22" s="115" t="s">
        <v>7</v>
      </c>
      <c r="D22" s="116"/>
      <c r="E22" s="116"/>
      <c r="F22" s="116"/>
      <c r="G22" s="116"/>
      <c r="H22" s="116">
        <v>117</v>
      </c>
      <c r="I22" s="116">
        <v>116</v>
      </c>
      <c r="J22" s="117">
        <v>162</v>
      </c>
      <c r="K22" s="118"/>
      <c r="L22" s="116"/>
      <c r="M22" s="116"/>
      <c r="N22" s="116"/>
      <c r="O22" s="116"/>
      <c r="P22" s="116"/>
      <c r="Q22" s="117"/>
      <c r="R22" s="118"/>
      <c r="S22" s="116"/>
      <c r="T22" s="116"/>
      <c r="U22" s="116"/>
      <c r="V22" s="119"/>
      <c r="W22" s="119"/>
      <c r="X22" s="120"/>
      <c r="Y22" s="121"/>
      <c r="Z22" s="119"/>
      <c r="AA22" s="119"/>
      <c r="AB22" s="126"/>
      <c r="AC22" s="119"/>
      <c r="AD22" s="119"/>
      <c r="AE22" s="120"/>
      <c r="AF22" s="121"/>
      <c r="AG22" s="119"/>
      <c r="AH22" s="119"/>
      <c r="AI22" s="119"/>
      <c r="AJ22" s="119"/>
      <c r="AK22" s="119"/>
      <c r="AL22" s="120">
        <v>101</v>
      </c>
      <c r="AM22" s="121"/>
      <c r="AN22" s="121"/>
      <c r="AO22" s="121"/>
      <c r="AP22" s="121"/>
      <c r="AQ22" s="121"/>
      <c r="AR22" s="119"/>
      <c r="AS22" s="203"/>
      <c r="AT22" s="121"/>
      <c r="AU22" s="121"/>
      <c r="AV22" s="121"/>
      <c r="AW22" s="121"/>
      <c r="AX22" s="121"/>
      <c r="AY22" s="119"/>
      <c r="AZ22" s="203"/>
      <c r="BA22" s="121"/>
      <c r="BB22" s="121"/>
      <c r="BC22" s="121"/>
      <c r="BD22" s="121"/>
      <c r="BE22" s="121"/>
      <c r="BF22" s="121"/>
      <c r="BG22" s="120"/>
      <c r="BH22" s="121">
        <v>125</v>
      </c>
      <c r="BI22" s="121">
        <v>129</v>
      </c>
      <c r="BJ22" s="121">
        <v>134</v>
      </c>
      <c r="BK22" s="121">
        <v>146</v>
      </c>
      <c r="BL22" s="121"/>
      <c r="BM22" s="121"/>
      <c r="BN22" s="120"/>
      <c r="BO22" s="121">
        <v>134</v>
      </c>
      <c r="BP22" s="121">
        <v>149</v>
      </c>
      <c r="BQ22" s="121">
        <v>121</v>
      </c>
      <c r="BR22" s="121"/>
      <c r="BS22" s="121"/>
      <c r="BT22" s="119"/>
      <c r="BU22" s="203"/>
      <c r="BV22" s="121"/>
      <c r="BW22" s="121"/>
      <c r="BX22" s="121"/>
      <c r="BY22" s="121"/>
      <c r="BZ22" s="121"/>
      <c r="CA22" s="121"/>
      <c r="CB22" s="120"/>
      <c r="CC22" s="121"/>
      <c r="CD22" s="121"/>
      <c r="CE22" s="119"/>
      <c r="CF22" s="196">
        <f t="shared" si="0"/>
        <v>11</v>
      </c>
      <c r="CG22" s="104">
        <f t="shared" si="1"/>
        <v>1434</v>
      </c>
      <c r="CH22" s="107">
        <f t="shared" si="2"/>
        <v>130.36363636363637</v>
      </c>
      <c r="CI22" s="106">
        <f t="shared" si="3"/>
        <v>162</v>
      </c>
      <c r="CJ22" s="109">
        <f t="shared" si="4"/>
        <v>101</v>
      </c>
    </row>
    <row r="23" spans="1:89" ht="14.25">
      <c r="A23" s="234">
        <v>21</v>
      </c>
      <c r="B23" s="114" t="s">
        <v>296</v>
      </c>
      <c r="C23" s="115" t="s">
        <v>11</v>
      </c>
      <c r="D23" s="116"/>
      <c r="E23" s="116"/>
      <c r="F23" s="116"/>
      <c r="G23" s="116"/>
      <c r="H23" s="116"/>
      <c r="I23" s="116"/>
      <c r="J23" s="117"/>
      <c r="K23" s="118"/>
      <c r="L23" s="116"/>
      <c r="M23" s="116"/>
      <c r="N23" s="116"/>
      <c r="O23" s="116"/>
      <c r="P23" s="116"/>
      <c r="Q23" s="117"/>
      <c r="R23" s="118"/>
      <c r="S23" s="116"/>
      <c r="T23" s="116"/>
      <c r="U23" s="116"/>
      <c r="V23" s="119"/>
      <c r="W23" s="119"/>
      <c r="X23" s="120"/>
      <c r="Y23" s="121"/>
      <c r="Z23" s="119">
        <v>130</v>
      </c>
      <c r="AA23" s="119"/>
      <c r="AB23" s="119">
        <v>117</v>
      </c>
      <c r="AC23" s="119">
        <v>149</v>
      </c>
      <c r="AD23" s="119"/>
      <c r="AE23" s="120"/>
      <c r="AF23" s="121"/>
      <c r="AG23" s="119"/>
      <c r="AH23" s="119"/>
      <c r="AI23" s="119"/>
      <c r="AJ23" s="119"/>
      <c r="AK23" s="119"/>
      <c r="AL23" s="120"/>
      <c r="AM23" s="121"/>
      <c r="AN23" s="121"/>
      <c r="AO23" s="121"/>
      <c r="AP23" s="121"/>
      <c r="AQ23" s="121"/>
      <c r="AR23" s="119"/>
      <c r="AS23" s="203"/>
      <c r="AT23" s="121"/>
      <c r="AU23" s="121"/>
      <c r="AV23" s="121"/>
      <c r="AW23" s="121"/>
      <c r="AX23" s="121"/>
      <c r="AY23" s="119"/>
      <c r="AZ23" s="203"/>
      <c r="BA23" s="121"/>
      <c r="BB23" s="121"/>
      <c r="BC23" s="121"/>
      <c r="BD23" s="121"/>
      <c r="BE23" s="121"/>
      <c r="BF23" s="121"/>
      <c r="BG23" s="120"/>
      <c r="BH23" s="121">
        <v>130</v>
      </c>
      <c r="BI23" s="121">
        <v>140</v>
      </c>
      <c r="BJ23" s="121">
        <v>124</v>
      </c>
      <c r="BK23" s="121">
        <v>119</v>
      </c>
      <c r="BL23" s="121"/>
      <c r="BM23" s="121"/>
      <c r="BN23" s="120"/>
      <c r="BO23" s="121"/>
      <c r="BP23" s="121"/>
      <c r="BQ23" s="121"/>
      <c r="BR23" s="121"/>
      <c r="BS23" s="121"/>
      <c r="BT23" s="119"/>
      <c r="BU23" s="203"/>
      <c r="BV23" s="121"/>
      <c r="BW23" s="121"/>
      <c r="BX23" s="121"/>
      <c r="BY23" s="121"/>
      <c r="BZ23" s="121"/>
      <c r="CA23" s="121"/>
      <c r="CB23" s="120"/>
      <c r="CC23" s="121"/>
      <c r="CD23" s="121"/>
      <c r="CE23" s="119"/>
      <c r="CF23" s="196">
        <f t="shared" si="0"/>
        <v>7</v>
      </c>
      <c r="CG23" s="104">
        <f t="shared" si="1"/>
        <v>909</v>
      </c>
      <c r="CH23" s="107">
        <f t="shared" si="2"/>
        <v>129.85714285714286</v>
      </c>
      <c r="CI23" s="106">
        <f t="shared" si="3"/>
        <v>149</v>
      </c>
      <c r="CJ23" s="109">
        <f t="shared" si="4"/>
        <v>117</v>
      </c>
    </row>
    <row r="24" spans="1:89" ht="14.25">
      <c r="A24" s="234">
        <v>22</v>
      </c>
      <c r="B24" s="99" t="s">
        <v>446</v>
      </c>
      <c r="C24" s="115" t="s">
        <v>19</v>
      </c>
      <c r="D24" s="101"/>
      <c r="E24" s="101"/>
      <c r="F24" s="101"/>
      <c r="G24" s="101"/>
      <c r="H24" s="101"/>
      <c r="I24" s="101"/>
      <c r="J24" s="102"/>
      <c r="K24" s="103"/>
      <c r="L24" s="101"/>
      <c r="M24" s="101"/>
      <c r="N24" s="101"/>
      <c r="O24" s="101"/>
      <c r="P24" s="101"/>
      <c r="Q24" s="102"/>
      <c r="R24" s="103"/>
      <c r="S24" s="101"/>
      <c r="T24" s="101"/>
      <c r="U24" s="101"/>
      <c r="V24" s="104"/>
      <c r="W24" s="104"/>
      <c r="X24" s="105"/>
      <c r="Y24" s="106"/>
      <c r="Z24" s="104"/>
      <c r="AA24" s="104"/>
      <c r="AB24" s="104"/>
      <c r="AC24" s="104"/>
      <c r="AD24" s="104"/>
      <c r="AE24" s="105"/>
      <c r="AF24" s="106"/>
      <c r="AG24" s="104"/>
      <c r="AH24" s="104"/>
      <c r="AI24" s="104"/>
      <c r="AJ24" s="104"/>
      <c r="AK24" s="104"/>
      <c r="AL24" s="105"/>
      <c r="AM24" s="106"/>
      <c r="AN24" s="106"/>
      <c r="AO24" s="106"/>
      <c r="AP24" s="106"/>
      <c r="AQ24" s="106"/>
      <c r="AR24" s="104"/>
      <c r="AS24" s="201"/>
      <c r="AT24" s="106"/>
      <c r="AU24" s="106"/>
      <c r="AV24" s="106"/>
      <c r="AW24" s="106"/>
      <c r="AX24" s="106"/>
      <c r="AY24" s="104"/>
      <c r="AZ24" s="201"/>
      <c r="BA24" s="106"/>
      <c r="BB24" s="106"/>
      <c r="BC24" s="106"/>
      <c r="BD24" s="106"/>
      <c r="BE24" s="106"/>
      <c r="BF24" s="106"/>
      <c r="BG24" s="105"/>
      <c r="BH24" s="106"/>
      <c r="BI24" s="106"/>
      <c r="BJ24" s="106">
        <v>151</v>
      </c>
      <c r="BK24" s="106">
        <v>116</v>
      </c>
      <c r="BL24" s="106">
        <v>113</v>
      </c>
      <c r="BM24" s="106">
        <v>145</v>
      </c>
      <c r="BN24" s="105">
        <v>102</v>
      </c>
      <c r="BO24" s="106"/>
      <c r="BP24" s="106">
        <v>102</v>
      </c>
      <c r="BQ24" s="106">
        <v>123</v>
      </c>
      <c r="BR24" s="106"/>
      <c r="BS24" s="106">
        <v>117</v>
      </c>
      <c r="BT24" s="104"/>
      <c r="BU24" s="201">
        <v>119</v>
      </c>
      <c r="BV24" s="106"/>
      <c r="BW24" s="106"/>
      <c r="BX24" s="106"/>
      <c r="BY24" s="106">
        <v>125</v>
      </c>
      <c r="BZ24" s="106">
        <v>176</v>
      </c>
      <c r="CA24" s="106">
        <v>157</v>
      </c>
      <c r="CB24" s="105">
        <v>142</v>
      </c>
      <c r="CC24" s="106"/>
      <c r="CD24" s="106"/>
      <c r="CE24" s="104"/>
      <c r="CF24" s="196">
        <f t="shared" si="0"/>
        <v>13</v>
      </c>
      <c r="CG24" s="104">
        <f t="shared" si="1"/>
        <v>1688</v>
      </c>
      <c r="CH24" s="107">
        <f t="shared" si="2"/>
        <v>129.84615384615384</v>
      </c>
      <c r="CI24" s="104">
        <f t="shared" si="3"/>
        <v>176</v>
      </c>
      <c r="CJ24" s="109">
        <f t="shared" si="4"/>
        <v>102</v>
      </c>
    </row>
    <row r="25" spans="1:89" ht="14.25">
      <c r="A25" s="110">
        <v>23</v>
      </c>
      <c r="B25" s="99" t="s">
        <v>122</v>
      </c>
      <c r="C25" s="100" t="s">
        <v>7</v>
      </c>
      <c r="D25" s="101">
        <v>149</v>
      </c>
      <c r="E25" s="101">
        <v>135</v>
      </c>
      <c r="F25" s="101">
        <v>130</v>
      </c>
      <c r="G25" s="101">
        <v>168</v>
      </c>
      <c r="H25" s="101">
        <v>131</v>
      </c>
      <c r="I25" s="101">
        <v>103</v>
      </c>
      <c r="J25" s="102"/>
      <c r="K25" s="103">
        <v>125</v>
      </c>
      <c r="L25" s="101">
        <v>104</v>
      </c>
      <c r="M25" s="101">
        <v>134</v>
      </c>
      <c r="N25" s="101">
        <v>134</v>
      </c>
      <c r="O25" s="101">
        <v>114</v>
      </c>
      <c r="P25" s="101">
        <v>151</v>
      </c>
      <c r="Q25" s="102">
        <v>143</v>
      </c>
      <c r="R25" s="103">
        <v>156</v>
      </c>
      <c r="S25" s="101">
        <v>147</v>
      </c>
      <c r="T25" s="101">
        <v>169</v>
      </c>
      <c r="U25" s="101">
        <v>137</v>
      </c>
      <c r="V25" s="104">
        <v>131</v>
      </c>
      <c r="W25" s="104">
        <v>129</v>
      </c>
      <c r="X25" s="105"/>
      <c r="Y25" s="106"/>
      <c r="Z25" s="104"/>
      <c r="AA25" s="104">
        <v>102</v>
      </c>
      <c r="AB25" s="104">
        <v>127</v>
      </c>
      <c r="AC25" s="104"/>
      <c r="AD25" s="104"/>
      <c r="AE25" s="105"/>
      <c r="AF25" s="106"/>
      <c r="AG25" s="104"/>
      <c r="AH25" s="104"/>
      <c r="AI25" s="104"/>
      <c r="AJ25" s="104">
        <v>125</v>
      </c>
      <c r="AK25" s="104"/>
      <c r="AL25" s="105"/>
      <c r="AM25" s="106">
        <v>134</v>
      </c>
      <c r="AN25" s="106">
        <v>136</v>
      </c>
      <c r="AO25" s="106">
        <v>107</v>
      </c>
      <c r="AP25" s="106">
        <v>152</v>
      </c>
      <c r="AQ25" s="106"/>
      <c r="AR25" s="104">
        <v>147</v>
      </c>
      <c r="AS25" s="201">
        <v>123</v>
      </c>
      <c r="AT25" s="106">
        <v>113</v>
      </c>
      <c r="AU25" s="106">
        <v>143</v>
      </c>
      <c r="AV25" s="106">
        <v>148</v>
      </c>
      <c r="AW25" s="106">
        <v>136</v>
      </c>
      <c r="AX25" s="106">
        <v>134</v>
      </c>
      <c r="AY25" s="104">
        <v>122</v>
      </c>
      <c r="AZ25" s="201">
        <v>116</v>
      </c>
      <c r="BA25" s="106">
        <v>139</v>
      </c>
      <c r="BB25" s="106">
        <v>130</v>
      </c>
      <c r="BC25" s="106">
        <v>138</v>
      </c>
      <c r="BD25" s="106">
        <v>111</v>
      </c>
      <c r="BE25" s="106">
        <v>139</v>
      </c>
      <c r="BF25" s="106">
        <v>108</v>
      </c>
      <c r="BG25" s="105">
        <v>136</v>
      </c>
      <c r="BH25" s="106">
        <v>104</v>
      </c>
      <c r="BI25" s="106">
        <v>116</v>
      </c>
      <c r="BJ25" s="106">
        <v>91</v>
      </c>
      <c r="BK25" s="106">
        <v>143</v>
      </c>
      <c r="BL25" s="106">
        <v>141</v>
      </c>
      <c r="BM25" s="106">
        <v>139</v>
      </c>
      <c r="BN25" s="105">
        <v>86</v>
      </c>
      <c r="BO25" s="106"/>
      <c r="BP25" s="106"/>
      <c r="BQ25" s="106"/>
      <c r="BR25" s="106"/>
      <c r="BS25" s="106"/>
      <c r="BT25" s="104"/>
      <c r="BU25" s="201"/>
      <c r="BV25" s="106">
        <v>127</v>
      </c>
      <c r="BW25" s="106">
        <v>128</v>
      </c>
      <c r="BX25" s="106">
        <v>127</v>
      </c>
      <c r="BY25" s="106">
        <v>116</v>
      </c>
      <c r="BZ25" s="106">
        <v>109</v>
      </c>
      <c r="CA25" s="106">
        <v>117</v>
      </c>
      <c r="CB25" s="105">
        <v>161</v>
      </c>
      <c r="CC25" s="106"/>
      <c r="CD25" s="106"/>
      <c r="CE25" s="104"/>
      <c r="CF25" s="132">
        <f t="shared" si="0"/>
        <v>56</v>
      </c>
      <c r="CG25" s="104">
        <f t="shared" si="1"/>
        <v>7261</v>
      </c>
      <c r="CH25" s="107">
        <f t="shared" si="2"/>
        <v>129.66071428571428</v>
      </c>
      <c r="CI25" s="104">
        <f t="shared" si="3"/>
        <v>169</v>
      </c>
      <c r="CJ25" s="109">
        <f t="shared" si="4"/>
        <v>86</v>
      </c>
    </row>
    <row r="26" spans="1:89" ht="14.25">
      <c r="A26" s="234">
        <v>24</v>
      </c>
      <c r="B26" s="114" t="s">
        <v>254</v>
      </c>
      <c r="C26" s="115" t="s">
        <v>7</v>
      </c>
      <c r="D26" s="116"/>
      <c r="E26" s="116"/>
      <c r="F26" s="116"/>
      <c r="G26" s="116"/>
      <c r="H26" s="116"/>
      <c r="I26" s="116"/>
      <c r="J26" s="117"/>
      <c r="K26" s="118"/>
      <c r="L26" s="116"/>
      <c r="M26" s="116"/>
      <c r="N26" s="116"/>
      <c r="O26" s="116"/>
      <c r="P26" s="116"/>
      <c r="Q26" s="117"/>
      <c r="R26" s="118"/>
      <c r="S26" s="116"/>
      <c r="T26" s="116"/>
      <c r="U26" s="116"/>
      <c r="V26" s="119">
        <v>138</v>
      </c>
      <c r="W26" s="119">
        <v>134</v>
      </c>
      <c r="X26" s="120">
        <v>115</v>
      </c>
      <c r="Y26" s="233"/>
      <c r="Z26" s="119"/>
      <c r="AA26" s="119"/>
      <c r="AB26" s="119"/>
      <c r="AC26" s="119"/>
      <c r="AD26" s="119"/>
      <c r="AE26" s="120"/>
      <c r="AF26" s="121"/>
      <c r="AG26" s="119"/>
      <c r="AH26" s="119"/>
      <c r="AI26" s="119"/>
      <c r="AJ26" s="119"/>
      <c r="AK26" s="119"/>
      <c r="AL26" s="120"/>
      <c r="AM26" s="121"/>
      <c r="AN26" s="121"/>
      <c r="AO26" s="121"/>
      <c r="AP26" s="121"/>
      <c r="AQ26" s="121"/>
      <c r="AR26" s="119"/>
      <c r="AS26" s="203"/>
      <c r="AT26" s="121"/>
      <c r="AU26" s="121"/>
      <c r="AV26" s="121"/>
      <c r="AW26" s="121"/>
      <c r="AX26" s="121"/>
      <c r="AY26" s="119"/>
      <c r="AZ26" s="203"/>
      <c r="BA26" s="121"/>
      <c r="BB26" s="121"/>
      <c r="BC26" s="121"/>
      <c r="BD26" s="121"/>
      <c r="BE26" s="121"/>
      <c r="BF26" s="121"/>
      <c r="BG26" s="120"/>
      <c r="BH26" s="121"/>
      <c r="BI26" s="121"/>
      <c r="BJ26" s="121"/>
      <c r="BK26" s="121"/>
      <c r="BL26" s="121"/>
      <c r="BM26" s="121"/>
      <c r="BN26" s="120"/>
      <c r="BO26" s="121"/>
      <c r="BP26" s="121"/>
      <c r="BQ26" s="121"/>
      <c r="BR26" s="121"/>
      <c r="BS26" s="121"/>
      <c r="BT26" s="119"/>
      <c r="BU26" s="203"/>
      <c r="BV26" s="121"/>
      <c r="BW26" s="121"/>
      <c r="BX26" s="121"/>
      <c r="BY26" s="121"/>
      <c r="BZ26" s="121"/>
      <c r="CA26" s="121"/>
      <c r="CB26" s="120"/>
      <c r="CC26" s="121"/>
      <c r="CD26" s="121"/>
      <c r="CE26" s="119"/>
      <c r="CF26" s="196">
        <f t="shared" si="0"/>
        <v>3</v>
      </c>
      <c r="CG26" s="104">
        <f t="shared" si="1"/>
        <v>387</v>
      </c>
      <c r="CH26" s="107">
        <f t="shared" si="2"/>
        <v>129</v>
      </c>
      <c r="CI26" s="104">
        <f t="shared" si="3"/>
        <v>138</v>
      </c>
      <c r="CJ26" s="109">
        <f t="shared" si="4"/>
        <v>115</v>
      </c>
    </row>
    <row r="27" spans="1:89" ht="14.25">
      <c r="A27" s="234">
        <v>25</v>
      </c>
      <c r="B27" s="99" t="s">
        <v>132</v>
      </c>
      <c r="C27" s="100" t="s">
        <v>19</v>
      </c>
      <c r="D27" s="101"/>
      <c r="E27" s="101"/>
      <c r="F27" s="101"/>
      <c r="G27" s="101"/>
      <c r="H27" s="101"/>
      <c r="I27" s="101"/>
      <c r="J27" s="102"/>
      <c r="K27" s="103">
        <v>139</v>
      </c>
      <c r="L27" s="101"/>
      <c r="M27" s="101">
        <v>140</v>
      </c>
      <c r="N27" s="101">
        <v>131</v>
      </c>
      <c r="O27" s="101">
        <v>160</v>
      </c>
      <c r="P27" s="101"/>
      <c r="Q27" s="102"/>
      <c r="R27" s="103"/>
      <c r="S27" s="101"/>
      <c r="T27" s="101"/>
      <c r="U27" s="101"/>
      <c r="V27" s="104"/>
      <c r="W27" s="104"/>
      <c r="X27" s="105"/>
      <c r="Y27" s="106">
        <v>121</v>
      </c>
      <c r="Z27" s="104">
        <v>118</v>
      </c>
      <c r="AA27" s="104">
        <v>112</v>
      </c>
      <c r="AB27" s="111">
        <v>124</v>
      </c>
      <c r="AC27" s="104"/>
      <c r="AD27" s="104">
        <v>132</v>
      </c>
      <c r="AE27" s="105"/>
      <c r="AF27" s="106">
        <v>139</v>
      </c>
      <c r="AG27" s="104"/>
      <c r="AH27" s="104">
        <v>106</v>
      </c>
      <c r="AI27" s="104"/>
      <c r="AJ27" s="104"/>
      <c r="AK27" s="104"/>
      <c r="AL27" s="105"/>
      <c r="AM27" s="106"/>
      <c r="AN27" s="106"/>
      <c r="AO27" s="106"/>
      <c r="AP27" s="106">
        <v>177</v>
      </c>
      <c r="AQ27" s="106">
        <v>149</v>
      </c>
      <c r="AR27" s="104">
        <v>108</v>
      </c>
      <c r="AS27" s="201"/>
      <c r="AT27" s="106"/>
      <c r="AU27" s="106"/>
      <c r="AV27" s="106"/>
      <c r="AW27" s="106"/>
      <c r="AX27" s="106"/>
      <c r="AY27" s="104"/>
      <c r="AZ27" s="201"/>
      <c r="BA27" s="106">
        <v>124</v>
      </c>
      <c r="BB27" s="106">
        <v>108</v>
      </c>
      <c r="BC27" s="106">
        <v>114</v>
      </c>
      <c r="BD27" s="106">
        <v>125</v>
      </c>
      <c r="BE27" s="106">
        <v>124</v>
      </c>
      <c r="BF27" s="106"/>
      <c r="BG27" s="105"/>
      <c r="BH27" s="106">
        <v>112</v>
      </c>
      <c r="BI27" s="106"/>
      <c r="BJ27" s="106"/>
      <c r="BK27" s="106">
        <v>95</v>
      </c>
      <c r="BL27" s="106"/>
      <c r="BM27" s="106"/>
      <c r="BN27" s="105">
        <v>123</v>
      </c>
      <c r="BO27" s="106">
        <v>153</v>
      </c>
      <c r="BP27" s="106"/>
      <c r="BQ27" s="106"/>
      <c r="BR27" s="106"/>
      <c r="BS27" s="106"/>
      <c r="BT27" s="104">
        <v>124</v>
      </c>
      <c r="BU27" s="201">
        <v>114</v>
      </c>
      <c r="BV27" s="106"/>
      <c r="BW27" s="106"/>
      <c r="BX27" s="106"/>
      <c r="BY27" s="106"/>
      <c r="BZ27" s="106"/>
      <c r="CA27" s="106"/>
      <c r="CB27" s="105"/>
      <c r="CC27" s="106"/>
      <c r="CD27" s="106"/>
      <c r="CE27" s="104"/>
      <c r="CF27" s="196">
        <f t="shared" si="0"/>
        <v>25</v>
      </c>
      <c r="CG27" s="104">
        <f t="shared" si="1"/>
        <v>3172</v>
      </c>
      <c r="CH27" s="107">
        <f t="shared" si="2"/>
        <v>126.88</v>
      </c>
      <c r="CI27" s="104">
        <f t="shared" si="3"/>
        <v>177</v>
      </c>
      <c r="CJ27" s="109">
        <f t="shared" si="4"/>
        <v>95</v>
      </c>
      <c r="CK27" s="127"/>
    </row>
    <row r="28" spans="1:89" ht="14.25">
      <c r="A28" s="234">
        <v>26</v>
      </c>
      <c r="B28" s="99" t="s">
        <v>527</v>
      </c>
      <c r="C28" s="100" t="s">
        <v>11</v>
      </c>
      <c r="D28" s="101"/>
      <c r="E28" s="101"/>
      <c r="F28" s="101"/>
      <c r="G28" s="101"/>
      <c r="H28" s="101"/>
      <c r="I28" s="101"/>
      <c r="J28" s="102"/>
      <c r="K28" s="103"/>
      <c r="L28" s="101"/>
      <c r="M28" s="101"/>
      <c r="N28" s="101"/>
      <c r="O28" s="101"/>
      <c r="P28" s="101"/>
      <c r="Q28" s="102"/>
      <c r="R28" s="103"/>
      <c r="S28" s="101"/>
      <c r="T28" s="101"/>
      <c r="U28" s="101"/>
      <c r="V28" s="104"/>
      <c r="W28" s="104"/>
      <c r="X28" s="105"/>
      <c r="Y28" s="106"/>
      <c r="Z28" s="104"/>
      <c r="AA28" s="104"/>
      <c r="AB28" s="104"/>
      <c r="AC28" s="104"/>
      <c r="AD28" s="104"/>
      <c r="AE28" s="105"/>
      <c r="AF28" s="106"/>
      <c r="AG28" s="104"/>
      <c r="AH28" s="104"/>
      <c r="AI28" s="104"/>
      <c r="AJ28" s="104"/>
      <c r="AK28" s="104"/>
      <c r="AL28" s="105"/>
      <c r="AM28" s="106"/>
      <c r="AN28" s="106"/>
      <c r="AO28" s="106"/>
      <c r="AP28" s="106"/>
      <c r="AQ28" s="106"/>
      <c r="AR28" s="104"/>
      <c r="AS28" s="201"/>
      <c r="AT28" s="106"/>
      <c r="AU28" s="106"/>
      <c r="AV28" s="106"/>
      <c r="AW28" s="106"/>
      <c r="AX28" s="106"/>
      <c r="AY28" s="104"/>
      <c r="AZ28" s="201"/>
      <c r="BA28" s="106"/>
      <c r="BB28" s="106"/>
      <c r="BC28" s="106"/>
      <c r="BD28" s="106"/>
      <c r="BE28" s="106"/>
      <c r="BF28" s="106"/>
      <c r="BG28" s="105"/>
      <c r="BH28" s="106"/>
      <c r="BI28" s="106"/>
      <c r="BJ28" s="106"/>
      <c r="BK28" s="106"/>
      <c r="BL28" s="106"/>
      <c r="BM28" s="106"/>
      <c r="BN28" s="105"/>
      <c r="BO28" s="106"/>
      <c r="BP28" s="106"/>
      <c r="BQ28" s="106"/>
      <c r="BR28" s="106"/>
      <c r="BS28" s="106"/>
      <c r="BT28" s="104"/>
      <c r="BU28" s="201"/>
      <c r="BV28" s="106"/>
      <c r="BW28" s="106"/>
      <c r="BX28" s="106"/>
      <c r="BY28" s="106"/>
      <c r="BZ28" s="106">
        <v>117</v>
      </c>
      <c r="CA28" s="106"/>
      <c r="CB28" s="105">
        <v>135</v>
      </c>
      <c r="CC28" s="106"/>
      <c r="CD28" s="106"/>
      <c r="CE28" s="104"/>
      <c r="CF28" s="196">
        <f t="shared" si="0"/>
        <v>2</v>
      </c>
      <c r="CG28" s="104">
        <f t="shared" si="1"/>
        <v>252</v>
      </c>
      <c r="CH28" s="107">
        <f t="shared" si="2"/>
        <v>126</v>
      </c>
      <c r="CI28" s="106">
        <f t="shared" si="3"/>
        <v>135</v>
      </c>
      <c r="CJ28" s="109">
        <f t="shared" si="4"/>
        <v>117</v>
      </c>
    </row>
    <row r="29" spans="1:89" ht="14.25">
      <c r="A29" s="234">
        <v>27</v>
      </c>
      <c r="B29" s="113" t="s">
        <v>528</v>
      </c>
      <c r="C29" s="100" t="s">
        <v>16</v>
      </c>
      <c r="D29" s="101"/>
      <c r="E29" s="101"/>
      <c r="F29" s="101"/>
      <c r="G29" s="101"/>
      <c r="H29" s="101"/>
      <c r="I29" s="101"/>
      <c r="J29" s="102"/>
      <c r="K29" s="103"/>
      <c r="L29" s="101"/>
      <c r="M29" s="101"/>
      <c r="N29" s="101"/>
      <c r="O29" s="101"/>
      <c r="P29" s="101"/>
      <c r="Q29" s="102"/>
      <c r="R29" s="103"/>
      <c r="S29" s="101"/>
      <c r="T29" s="101"/>
      <c r="U29" s="101"/>
      <c r="V29" s="104"/>
      <c r="W29" s="104"/>
      <c r="X29" s="105"/>
      <c r="Y29" s="106"/>
      <c r="Z29" s="104"/>
      <c r="AA29" s="104"/>
      <c r="AB29" s="104"/>
      <c r="AC29" s="104"/>
      <c r="AD29" s="104"/>
      <c r="AE29" s="105"/>
      <c r="AF29" s="106"/>
      <c r="AG29" s="104"/>
      <c r="AH29" s="104"/>
      <c r="AI29" s="104"/>
      <c r="AJ29" s="104"/>
      <c r="AK29" s="104"/>
      <c r="AL29" s="105"/>
      <c r="AM29" s="106"/>
      <c r="AN29" s="106"/>
      <c r="AO29" s="106"/>
      <c r="AP29" s="106"/>
      <c r="AQ29" s="106"/>
      <c r="AR29" s="104"/>
      <c r="AS29" s="201"/>
      <c r="AT29" s="106"/>
      <c r="AU29" s="106"/>
      <c r="AV29" s="106"/>
      <c r="AW29" s="106"/>
      <c r="AX29" s="106"/>
      <c r="AY29" s="104"/>
      <c r="AZ29" s="201"/>
      <c r="BA29" s="106"/>
      <c r="BB29" s="106"/>
      <c r="BC29" s="106"/>
      <c r="BD29" s="106"/>
      <c r="BE29" s="106"/>
      <c r="BF29" s="106"/>
      <c r="BG29" s="105"/>
      <c r="BH29" s="106"/>
      <c r="BI29" s="106"/>
      <c r="BJ29" s="106"/>
      <c r="BK29" s="106"/>
      <c r="BL29" s="106"/>
      <c r="BM29" s="106"/>
      <c r="BN29" s="105"/>
      <c r="BO29" s="106"/>
      <c r="BP29" s="106"/>
      <c r="BQ29" s="106"/>
      <c r="BR29" s="106"/>
      <c r="BS29" s="106"/>
      <c r="BT29" s="104"/>
      <c r="BU29" s="201"/>
      <c r="BV29" s="106"/>
      <c r="BW29" s="106"/>
      <c r="BX29" s="106"/>
      <c r="BY29" s="106"/>
      <c r="BZ29" s="106">
        <v>145</v>
      </c>
      <c r="CA29" s="106">
        <v>117</v>
      </c>
      <c r="CB29" s="105">
        <v>112</v>
      </c>
      <c r="CC29" s="106"/>
      <c r="CD29" s="106"/>
      <c r="CE29" s="104"/>
      <c r="CF29" s="196">
        <f t="shared" si="0"/>
        <v>3</v>
      </c>
      <c r="CG29" s="104">
        <f t="shared" si="1"/>
        <v>374</v>
      </c>
      <c r="CH29" s="107">
        <f t="shared" si="2"/>
        <v>124.66666666666667</v>
      </c>
      <c r="CI29" s="106">
        <f t="shared" si="3"/>
        <v>145</v>
      </c>
      <c r="CJ29" s="109">
        <f t="shared" si="4"/>
        <v>112</v>
      </c>
    </row>
    <row r="30" spans="1:89" ht="14.25">
      <c r="A30" s="234">
        <v>28</v>
      </c>
      <c r="B30" s="113" t="s">
        <v>511</v>
      </c>
      <c r="C30" s="115" t="s">
        <v>16</v>
      </c>
      <c r="D30" s="101"/>
      <c r="E30" s="101"/>
      <c r="F30" s="101"/>
      <c r="G30" s="101"/>
      <c r="H30" s="101"/>
      <c r="I30" s="101"/>
      <c r="J30" s="102"/>
      <c r="K30" s="103"/>
      <c r="L30" s="101"/>
      <c r="M30" s="101"/>
      <c r="N30" s="101"/>
      <c r="O30" s="101"/>
      <c r="P30" s="101"/>
      <c r="Q30" s="102"/>
      <c r="R30" s="103"/>
      <c r="S30" s="101"/>
      <c r="T30" s="101"/>
      <c r="U30" s="101"/>
      <c r="V30" s="104"/>
      <c r="W30" s="104"/>
      <c r="X30" s="105"/>
      <c r="Y30" s="106"/>
      <c r="Z30" s="104"/>
      <c r="AA30" s="104"/>
      <c r="AB30" s="104"/>
      <c r="AC30" s="104"/>
      <c r="AD30" s="104"/>
      <c r="AE30" s="105"/>
      <c r="AF30" s="106"/>
      <c r="AG30" s="104"/>
      <c r="AH30" s="104"/>
      <c r="AI30" s="104"/>
      <c r="AJ30" s="104"/>
      <c r="AK30" s="104"/>
      <c r="AL30" s="105"/>
      <c r="AM30" s="106"/>
      <c r="AN30" s="106"/>
      <c r="AO30" s="106"/>
      <c r="AP30" s="106"/>
      <c r="AQ30" s="106"/>
      <c r="AR30" s="104"/>
      <c r="AS30" s="201"/>
      <c r="AT30" s="106"/>
      <c r="AU30" s="106"/>
      <c r="AV30" s="106"/>
      <c r="AW30" s="106"/>
      <c r="AX30" s="106"/>
      <c r="AY30" s="104"/>
      <c r="AZ30" s="201"/>
      <c r="BA30" s="106"/>
      <c r="BB30" s="106"/>
      <c r="BC30" s="106"/>
      <c r="BD30" s="106"/>
      <c r="BE30" s="106"/>
      <c r="BF30" s="106"/>
      <c r="BG30" s="105"/>
      <c r="BH30" s="106"/>
      <c r="BI30" s="106"/>
      <c r="BJ30" s="106"/>
      <c r="BK30" s="106"/>
      <c r="BL30" s="106"/>
      <c r="BM30" s="106"/>
      <c r="BN30" s="105"/>
      <c r="BO30" s="106"/>
      <c r="BP30" s="106"/>
      <c r="BQ30" s="106"/>
      <c r="BR30" s="106"/>
      <c r="BS30" s="106"/>
      <c r="BT30" s="104"/>
      <c r="BU30" s="201"/>
      <c r="BV30" s="106"/>
      <c r="BW30" s="106"/>
      <c r="BX30" s="106"/>
      <c r="BY30" s="106">
        <v>124</v>
      </c>
      <c r="BZ30" s="106"/>
      <c r="CA30" s="106"/>
      <c r="CB30" s="105"/>
      <c r="CC30" s="106"/>
      <c r="CD30" s="106"/>
      <c r="CE30" s="104"/>
      <c r="CF30" s="196">
        <f t="shared" si="0"/>
        <v>1</v>
      </c>
      <c r="CG30" s="104">
        <f t="shared" si="1"/>
        <v>124</v>
      </c>
      <c r="CH30" s="107">
        <f t="shared" si="2"/>
        <v>124</v>
      </c>
      <c r="CI30" s="106">
        <f t="shared" si="3"/>
        <v>124</v>
      </c>
      <c r="CJ30" s="109">
        <f t="shared" si="4"/>
        <v>124</v>
      </c>
    </row>
    <row r="31" spans="1:89" ht="14.25">
      <c r="A31" s="234">
        <v>29</v>
      </c>
      <c r="B31" s="99" t="s">
        <v>129</v>
      </c>
      <c r="C31" s="100" t="s">
        <v>17</v>
      </c>
      <c r="D31" s="101"/>
      <c r="E31" s="101"/>
      <c r="F31" s="101"/>
      <c r="G31" s="101"/>
      <c r="H31" s="101">
        <v>130</v>
      </c>
      <c r="I31" s="101">
        <v>120</v>
      </c>
      <c r="J31" s="102">
        <v>129</v>
      </c>
      <c r="K31" s="103"/>
      <c r="L31" s="101"/>
      <c r="M31" s="101"/>
      <c r="N31" s="101"/>
      <c r="O31" s="101">
        <v>121</v>
      </c>
      <c r="P31" s="101">
        <v>133</v>
      </c>
      <c r="Q31" s="102">
        <v>122</v>
      </c>
      <c r="R31" s="103"/>
      <c r="S31" s="101"/>
      <c r="T31" s="101"/>
      <c r="U31" s="101"/>
      <c r="V31" s="104">
        <v>108</v>
      </c>
      <c r="W31" s="104">
        <v>122</v>
      </c>
      <c r="X31" s="105">
        <v>117</v>
      </c>
      <c r="Y31" s="106">
        <v>126</v>
      </c>
      <c r="Z31" s="104">
        <v>109</v>
      </c>
      <c r="AA31" s="104">
        <v>126</v>
      </c>
      <c r="AB31" s="111"/>
      <c r="AC31" s="104"/>
      <c r="AD31" s="104"/>
      <c r="AE31" s="105"/>
      <c r="AF31" s="106">
        <v>103</v>
      </c>
      <c r="AG31" s="104">
        <v>127</v>
      </c>
      <c r="AH31" s="104"/>
      <c r="AI31" s="104"/>
      <c r="AJ31" s="104"/>
      <c r="AK31" s="104"/>
      <c r="AL31" s="105"/>
      <c r="AM31" s="106">
        <v>108</v>
      </c>
      <c r="AN31" s="106">
        <v>115</v>
      </c>
      <c r="AO31" s="106">
        <v>153</v>
      </c>
      <c r="AP31" s="106">
        <v>126</v>
      </c>
      <c r="AQ31" s="106"/>
      <c r="AR31" s="104"/>
      <c r="AS31" s="201"/>
      <c r="AT31" s="106"/>
      <c r="AU31" s="106"/>
      <c r="AV31" s="106"/>
      <c r="AW31" s="106"/>
      <c r="AX31" s="106"/>
      <c r="AY31" s="104"/>
      <c r="AZ31" s="201"/>
      <c r="BA31" s="106">
        <v>144</v>
      </c>
      <c r="BB31" s="106">
        <v>132</v>
      </c>
      <c r="BC31" s="106"/>
      <c r="BD31" s="106"/>
      <c r="BE31" s="106"/>
      <c r="BF31" s="106"/>
      <c r="BG31" s="105"/>
      <c r="BH31" s="106"/>
      <c r="BI31" s="106"/>
      <c r="BJ31" s="106"/>
      <c r="BK31" s="106"/>
      <c r="BL31" s="106"/>
      <c r="BM31" s="106"/>
      <c r="BN31" s="105"/>
      <c r="BO31" s="106"/>
      <c r="BP31" s="106"/>
      <c r="BQ31" s="106"/>
      <c r="BR31" s="106"/>
      <c r="BS31" s="106"/>
      <c r="BT31" s="104"/>
      <c r="BU31" s="201"/>
      <c r="BV31" s="106"/>
      <c r="BW31" s="106"/>
      <c r="BX31" s="106"/>
      <c r="BY31" s="106"/>
      <c r="BZ31" s="106"/>
      <c r="CA31" s="106"/>
      <c r="CB31" s="105"/>
      <c r="CC31" s="106"/>
      <c r="CD31" s="106"/>
      <c r="CE31" s="104"/>
      <c r="CF31" s="196">
        <f t="shared" si="0"/>
        <v>20</v>
      </c>
      <c r="CG31" s="104">
        <f t="shared" si="1"/>
        <v>2471</v>
      </c>
      <c r="CH31" s="107">
        <f t="shared" si="2"/>
        <v>123.55</v>
      </c>
      <c r="CI31" s="106">
        <f t="shared" si="3"/>
        <v>153</v>
      </c>
      <c r="CJ31" s="109">
        <f t="shared" si="4"/>
        <v>103</v>
      </c>
    </row>
    <row r="32" spans="1:89" ht="14.25">
      <c r="A32" s="234">
        <v>30</v>
      </c>
      <c r="B32" s="113" t="s">
        <v>395</v>
      </c>
      <c r="C32" s="100" t="s">
        <v>10</v>
      </c>
      <c r="D32" s="101"/>
      <c r="E32" s="101"/>
      <c r="F32" s="101"/>
      <c r="G32" s="101"/>
      <c r="H32" s="101"/>
      <c r="I32" s="101"/>
      <c r="J32" s="102"/>
      <c r="K32" s="103"/>
      <c r="L32" s="101"/>
      <c r="M32" s="101"/>
      <c r="N32" s="101"/>
      <c r="O32" s="101"/>
      <c r="P32" s="101"/>
      <c r="Q32" s="102"/>
      <c r="R32" s="103"/>
      <c r="S32" s="101"/>
      <c r="T32" s="101"/>
      <c r="U32" s="101"/>
      <c r="V32" s="104"/>
      <c r="W32" s="104"/>
      <c r="X32" s="105"/>
      <c r="Y32" s="106"/>
      <c r="Z32" s="104"/>
      <c r="AA32" s="104"/>
      <c r="AB32" s="104"/>
      <c r="AC32" s="104"/>
      <c r="AD32" s="104"/>
      <c r="AE32" s="105"/>
      <c r="AF32" s="106"/>
      <c r="AG32" s="104"/>
      <c r="AH32" s="104"/>
      <c r="AI32" s="104"/>
      <c r="AJ32" s="104"/>
      <c r="AK32" s="104"/>
      <c r="AL32" s="105"/>
      <c r="AM32" s="106"/>
      <c r="AN32" s="106"/>
      <c r="AO32" s="106"/>
      <c r="AP32" s="106"/>
      <c r="AQ32" s="106"/>
      <c r="AR32" s="104"/>
      <c r="AS32" s="201"/>
      <c r="AT32" s="106">
        <v>94</v>
      </c>
      <c r="AU32" s="106">
        <v>111</v>
      </c>
      <c r="AV32" s="106">
        <v>173</v>
      </c>
      <c r="AW32" s="106">
        <v>109</v>
      </c>
      <c r="AX32" s="106"/>
      <c r="AY32" s="104"/>
      <c r="AZ32" s="201"/>
      <c r="BA32" s="106"/>
      <c r="BB32" s="106"/>
      <c r="BC32" s="106"/>
      <c r="BD32" s="106"/>
      <c r="BE32" s="106"/>
      <c r="BF32" s="106"/>
      <c r="BG32" s="105"/>
      <c r="BH32" s="106"/>
      <c r="BI32" s="106"/>
      <c r="BJ32" s="106"/>
      <c r="BK32" s="106"/>
      <c r="BL32" s="106"/>
      <c r="BM32" s="106"/>
      <c r="BN32" s="105"/>
      <c r="BO32" s="106"/>
      <c r="BP32" s="106">
        <v>129</v>
      </c>
      <c r="BQ32" s="106">
        <v>118</v>
      </c>
      <c r="BR32" s="106"/>
      <c r="BS32" s="106"/>
      <c r="BT32" s="104"/>
      <c r="BU32" s="201"/>
      <c r="BV32" s="106"/>
      <c r="BW32" s="106"/>
      <c r="BX32" s="106"/>
      <c r="BY32" s="106"/>
      <c r="BZ32" s="106"/>
      <c r="CA32" s="106"/>
      <c r="CB32" s="105"/>
      <c r="CC32" s="106"/>
      <c r="CD32" s="106"/>
      <c r="CE32" s="104"/>
      <c r="CF32" s="196">
        <f t="shared" si="0"/>
        <v>6</v>
      </c>
      <c r="CG32" s="104">
        <f t="shared" si="1"/>
        <v>734</v>
      </c>
      <c r="CH32" s="107">
        <f t="shared" si="2"/>
        <v>122.33333333333333</v>
      </c>
      <c r="CI32" s="106">
        <f t="shared" si="3"/>
        <v>173</v>
      </c>
      <c r="CJ32" s="109">
        <f t="shared" si="4"/>
        <v>94</v>
      </c>
    </row>
    <row r="33" spans="1:88" ht="14.25">
      <c r="A33" s="110">
        <v>32</v>
      </c>
      <c r="B33" s="112" t="s">
        <v>133</v>
      </c>
      <c r="C33" s="100" t="s">
        <v>17</v>
      </c>
      <c r="D33" s="101">
        <v>109</v>
      </c>
      <c r="E33" s="101">
        <v>112</v>
      </c>
      <c r="F33" s="101">
        <v>154</v>
      </c>
      <c r="G33" s="101">
        <v>109</v>
      </c>
      <c r="H33" s="101"/>
      <c r="I33" s="101"/>
      <c r="J33" s="102"/>
      <c r="K33" s="103">
        <v>112</v>
      </c>
      <c r="L33" s="101">
        <v>130</v>
      </c>
      <c r="M33" s="101">
        <v>127</v>
      </c>
      <c r="N33" s="101">
        <v>103</v>
      </c>
      <c r="O33" s="101">
        <v>154</v>
      </c>
      <c r="P33" s="101">
        <v>153</v>
      </c>
      <c r="Q33" s="102">
        <v>130</v>
      </c>
      <c r="R33" s="103">
        <v>120</v>
      </c>
      <c r="S33" s="101">
        <v>123</v>
      </c>
      <c r="T33" s="101">
        <v>117</v>
      </c>
      <c r="U33" s="101">
        <v>134</v>
      </c>
      <c r="V33" s="104">
        <v>104</v>
      </c>
      <c r="W33" s="104">
        <v>158</v>
      </c>
      <c r="X33" s="105">
        <v>112</v>
      </c>
      <c r="Y33" s="106"/>
      <c r="Z33" s="104">
        <v>112</v>
      </c>
      <c r="AA33" s="104"/>
      <c r="AB33" s="111">
        <v>130</v>
      </c>
      <c r="AC33" s="104">
        <v>120</v>
      </c>
      <c r="AD33" s="104">
        <v>117</v>
      </c>
      <c r="AE33" s="105">
        <v>138</v>
      </c>
      <c r="AF33" s="106"/>
      <c r="AG33" s="104"/>
      <c r="AH33" s="104">
        <v>155</v>
      </c>
      <c r="AI33" s="104">
        <v>116</v>
      </c>
      <c r="AJ33" s="104">
        <v>107</v>
      </c>
      <c r="AK33" s="104">
        <v>94</v>
      </c>
      <c r="AL33" s="105">
        <v>116</v>
      </c>
      <c r="AM33" s="106"/>
      <c r="AN33" s="106"/>
      <c r="AO33" s="106"/>
      <c r="AP33" s="106"/>
      <c r="AQ33" s="106">
        <v>93</v>
      </c>
      <c r="AR33" s="104">
        <v>91</v>
      </c>
      <c r="AS33" s="201">
        <v>128</v>
      </c>
      <c r="AT33" s="106">
        <v>99</v>
      </c>
      <c r="AU33" s="106">
        <v>109</v>
      </c>
      <c r="AV33" s="106">
        <v>113</v>
      </c>
      <c r="AW33" s="106">
        <v>110</v>
      </c>
      <c r="AX33" s="106">
        <v>121</v>
      </c>
      <c r="AY33" s="104">
        <v>97</v>
      </c>
      <c r="AZ33" s="201">
        <v>127</v>
      </c>
      <c r="BA33" s="106"/>
      <c r="BB33" s="106"/>
      <c r="BC33" s="106">
        <v>102</v>
      </c>
      <c r="BD33" s="106">
        <v>100</v>
      </c>
      <c r="BE33" s="106">
        <v>141</v>
      </c>
      <c r="BF33" s="106">
        <v>140</v>
      </c>
      <c r="BG33" s="105">
        <v>130</v>
      </c>
      <c r="BH33" s="106">
        <v>113</v>
      </c>
      <c r="BI33" s="106">
        <v>141</v>
      </c>
      <c r="BJ33" s="106">
        <v>134</v>
      </c>
      <c r="BK33" s="106">
        <v>113</v>
      </c>
      <c r="BL33" s="106">
        <v>151</v>
      </c>
      <c r="BM33" s="106">
        <v>114</v>
      </c>
      <c r="BN33" s="105">
        <v>132</v>
      </c>
      <c r="BO33" s="106">
        <v>140</v>
      </c>
      <c r="BP33" s="106">
        <v>131</v>
      </c>
      <c r="BQ33" s="106">
        <v>112</v>
      </c>
      <c r="BR33" s="106">
        <v>117</v>
      </c>
      <c r="BS33" s="106">
        <v>128</v>
      </c>
      <c r="BT33" s="104">
        <v>107</v>
      </c>
      <c r="BU33" s="201">
        <v>142</v>
      </c>
      <c r="BV33" s="106">
        <v>116</v>
      </c>
      <c r="BW33" s="106">
        <v>151</v>
      </c>
      <c r="BX33" s="106">
        <v>100</v>
      </c>
      <c r="BY33" s="106">
        <v>130</v>
      </c>
      <c r="BZ33" s="106">
        <v>123</v>
      </c>
      <c r="CA33" s="106">
        <v>107</v>
      </c>
      <c r="CB33" s="105">
        <v>131</v>
      </c>
      <c r="CC33" s="106"/>
      <c r="CD33" s="106"/>
      <c r="CE33" s="104"/>
      <c r="CF33" s="132">
        <f t="shared" si="0"/>
        <v>64</v>
      </c>
      <c r="CG33" s="104">
        <f t="shared" si="1"/>
        <v>7800</v>
      </c>
      <c r="CH33" s="107">
        <f t="shared" si="2"/>
        <v>121.875</v>
      </c>
      <c r="CI33" s="106">
        <f t="shared" si="3"/>
        <v>158</v>
      </c>
      <c r="CJ33" s="109">
        <f t="shared" si="4"/>
        <v>91</v>
      </c>
    </row>
    <row r="34" spans="1:88" ht="14.25">
      <c r="A34" s="110">
        <v>33</v>
      </c>
      <c r="B34" s="113" t="s">
        <v>134</v>
      </c>
      <c r="C34" s="100" t="s">
        <v>17</v>
      </c>
      <c r="D34" s="101">
        <v>118</v>
      </c>
      <c r="E34" s="101">
        <v>101</v>
      </c>
      <c r="F34" s="101">
        <v>111</v>
      </c>
      <c r="G34" s="101">
        <v>125</v>
      </c>
      <c r="H34" s="101">
        <v>111</v>
      </c>
      <c r="I34" s="101">
        <v>116</v>
      </c>
      <c r="J34" s="102">
        <v>130</v>
      </c>
      <c r="K34" s="103">
        <v>104</v>
      </c>
      <c r="L34" s="101">
        <v>114</v>
      </c>
      <c r="M34" s="101">
        <v>110</v>
      </c>
      <c r="N34" s="101">
        <v>130</v>
      </c>
      <c r="O34" s="101"/>
      <c r="P34" s="101"/>
      <c r="Q34" s="102"/>
      <c r="R34" s="103">
        <v>152</v>
      </c>
      <c r="S34" s="101">
        <v>132</v>
      </c>
      <c r="T34" s="101">
        <v>102</v>
      </c>
      <c r="U34" s="101">
        <v>117</v>
      </c>
      <c r="V34" s="104">
        <v>149</v>
      </c>
      <c r="W34" s="104">
        <v>132</v>
      </c>
      <c r="X34" s="105">
        <v>134</v>
      </c>
      <c r="Y34" s="106">
        <v>135</v>
      </c>
      <c r="Z34" s="104">
        <v>139</v>
      </c>
      <c r="AA34" s="104">
        <v>149</v>
      </c>
      <c r="AB34" s="104">
        <v>134</v>
      </c>
      <c r="AC34" s="104">
        <v>86</v>
      </c>
      <c r="AD34" s="104">
        <v>123</v>
      </c>
      <c r="AE34" s="105">
        <v>131</v>
      </c>
      <c r="AF34" s="106">
        <v>104</v>
      </c>
      <c r="AG34" s="104">
        <v>129</v>
      </c>
      <c r="AH34" s="104">
        <v>81</v>
      </c>
      <c r="AI34" s="104">
        <v>120</v>
      </c>
      <c r="AJ34" s="104">
        <v>98</v>
      </c>
      <c r="AK34" s="104">
        <v>95</v>
      </c>
      <c r="AL34" s="105"/>
      <c r="AM34" s="106">
        <v>135</v>
      </c>
      <c r="AN34" s="106">
        <v>123</v>
      </c>
      <c r="AO34" s="106">
        <v>146</v>
      </c>
      <c r="AP34" s="106">
        <v>133</v>
      </c>
      <c r="AQ34" s="106">
        <v>129</v>
      </c>
      <c r="AR34" s="104">
        <v>139</v>
      </c>
      <c r="AS34" s="201">
        <v>106</v>
      </c>
      <c r="AT34" s="106">
        <v>122</v>
      </c>
      <c r="AU34" s="106">
        <v>128</v>
      </c>
      <c r="AV34" s="106">
        <v>99</v>
      </c>
      <c r="AW34" s="106">
        <v>151</v>
      </c>
      <c r="AX34" s="106">
        <v>113</v>
      </c>
      <c r="AY34" s="104">
        <v>150</v>
      </c>
      <c r="AZ34" s="201">
        <v>101</v>
      </c>
      <c r="BA34" s="106">
        <v>141</v>
      </c>
      <c r="BB34" s="106">
        <v>129</v>
      </c>
      <c r="BC34" s="106">
        <v>118</v>
      </c>
      <c r="BD34" s="106">
        <v>121</v>
      </c>
      <c r="BE34" s="106">
        <v>116</v>
      </c>
      <c r="BF34" s="106">
        <v>139</v>
      </c>
      <c r="BG34" s="105">
        <v>124</v>
      </c>
      <c r="BH34" s="106">
        <v>139</v>
      </c>
      <c r="BI34" s="106">
        <v>115</v>
      </c>
      <c r="BJ34" s="106">
        <v>115</v>
      </c>
      <c r="BK34" s="106">
        <v>159</v>
      </c>
      <c r="BL34" s="106">
        <v>99</v>
      </c>
      <c r="BM34" s="106">
        <v>145</v>
      </c>
      <c r="BN34" s="105">
        <v>107</v>
      </c>
      <c r="BO34" s="106">
        <v>117</v>
      </c>
      <c r="BP34" s="106">
        <v>99</v>
      </c>
      <c r="BQ34" s="106">
        <v>103</v>
      </c>
      <c r="BR34" s="106">
        <v>105</v>
      </c>
      <c r="BS34" s="106">
        <v>119</v>
      </c>
      <c r="BT34" s="104">
        <v>126</v>
      </c>
      <c r="BU34" s="201">
        <v>135</v>
      </c>
      <c r="BV34" s="106">
        <v>138</v>
      </c>
      <c r="BW34" s="106">
        <v>100</v>
      </c>
      <c r="BX34" s="106"/>
      <c r="BY34" s="106">
        <v>114</v>
      </c>
      <c r="BZ34" s="106">
        <v>135</v>
      </c>
      <c r="CA34" s="106">
        <v>96</v>
      </c>
      <c r="CB34" s="105">
        <v>104</v>
      </c>
      <c r="CC34" s="106"/>
      <c r="CD34" s="106"/>
      <c r="CE34" s="104"/>
      <c r="CF34" s="132">
        <f t="shared" si="0"/>
        <v>72</v>
      </c>
      <c r="CG34" s="104">
        <f t="shared" si="1"/>
        <v>8745</v>
      </c>
      <c r="CH34" s="107">
        <f t="shared" si="2"/>
        <v>121.45833333333333</v>
      </c>
      <c r="CI34" s="106">
        <f t="shared" si="3"/>
        <v>159</v>
      </c>
      <c r="CJ34" s="109">
        <f t="shared" si="4"/>
        <v>81</v>
      </c>
    </row>
    <row r="35" spans="1:88" ht="14.25">
      <c r="A35" s="110">
        <v>34</v>
      </c>
      <c r="B35" s="99" t="s">
        <v>124</v>
      </c>
      <c r="C35" s="100" t="s">
        <v>19</v>
      </c>
      <c r="D35" s="101"/>
      <c r="E35" s="101"/>
      <c r="F35" s="101"/>
      <c r="G35" s="101"/>
      <c r="H35" s="101">
        <v>140</v>
      </c>
      <c r="I35" s="101">
        <v>114</v>
      </c>
      <c r="J35" s="102">
        <v>145</v>
      </c>
      <c r="K35" s="103"/>
      <c r="L35" s="101">
        <v>86</v>
      </c>
      <c r="M35" s="101"/>
      <c r="N35" s="101">
        <v>136</v>
      </c>
      <c r="O35" s="101"/>
      <c r="P35" s="101">
        <v>133</v>
      </c>
      <c r="Q35" s="102">
        <v>132</v>
      </c>
      <c r="R35" s="103">
        <v>128</v>
      </c>
      <c r="S35" s="101">
        <v>122</v>
      </c>
      <c r="T35" s="101">
        <v>119</v>
      </c>
      <c r="U35" s="101">
        <v>146</v>
      </c>
      <c r="V35" s="104"/>
      <c r="W35" s="104"/>
      <c r="X35" s="105"/>
      <c r="Y35" s="106"/>
      <c r="Z35" s="104"/>
      <c r="AA35" s="104"/>
      <c r="AB35" s="104"/>
      <c r="AC35" s="104"/>
      <c r="AD35" s="104"/>
      <c r="AE35" s="105"/>
      <c r="AF35" s="106"/>
      <c r="AG35" s="104">
        <v>107</v>
      </c>
      <c r="AH35" s="104">
        <v>152</v>
      </c>
      <c r="AI35" s="104">
        <v>119</v>
      </c>
      <c r="AJ35" s="104">
        <v>135</v>
      </c>
      <c r="AK35" s="104"/>
      <c r="AL35" s="105">
        <v>88</v>
      </c>
      <c r="AM35" s="106">
        <v>149</v>
      </c>
      <c r="AN35" s="106">
        <v>116</v>
      </c>
      <c r="AO35" s="106">
        <v>127</v>
      </c>
      <c r="AP35" s="106">
        <v>107</v>
      </c>
      <c r="AQ35" s="106">
        <v>119</v>
      </c>
      <c r="AR35" s="104"/>
      <c r="AS35" s="201">
        <v>97</v>
      </c>
      <c r="AT35" s="106">
        <v>130</v>
      </c>
      <c r="AU35" s="106">
        <v>122</v>
      </c>
      <c r="AV35" s="106">
        <v>101</v>
      </c>
      <c r="AW35" s="106"/>
      <c r="AX35" s="106">
        <v>107</v>
      </c>
      <c r="AY35" s="104">
        <v>126</v>
      </c>
      <c r="AZ35" s="201">
        <v>114</v>
      </c>
      <c r="BA35" s="106"/>
      <c r="BB35" s="106"/>
      <c r="BC35" s="106"/>
      <c r="BD35" s="106"/>
      <c r="BE35" s="106"/>
      <c r="BF35" s="106">
        <v>126</v>
      </c>
      <c r="BG35" s="105">
        <v>95</v>
      </c>
      <c r="BH35" s="106"/>
      <c r="BI35" s="106"/>
      <c r="BJ35" s="106"/>
      <c r="BK35" s="106"/>
      <c r="BL35" s="106"/>
      <c r="BM35" s="106"/>
      <c r="BN35" s="105"/>
      <c r="BO35" s="106"/>
      <c r="BP35" s="106"/>
      <c r="BQ35" s="106"/>
      <c r="BR35" s="106"/>
      <c r="BS35" s="106"/>
      <c r="BT35" s="104"/>
      <c r="BU35" s="201"/>
      <c r="BV35" s="106">
        <v>126</v>
      </c>
      <c r="BW35" s="106">
        <v>128</v>
      </c>
      <c r="BX35" s="106">
        <v>82</v>
      </c>
      <c r="BY35" s="106">
        <v>120</v>
      </c>
      <c r="BZ35" s="106">
        <v>103</v>
      </c>
      <c r="CA35" s="106"/>
      <c r="CB35" s="105"/>
      <c r="CC35" s="106"/>
      <c r="CD35" s="106"/>
      <c r="CE35" s="104"/>
      <c r="CF35" s="132">
        <f t="shared" ref="CF35:CF66" si="5">COUNTA(D35:CE35)</f>
        <v>35</v>
      </c>
      <c r="CG35" s="104">
        <f t="shared" ref="CG35:CG63" si="6">SUM(D35:CE35)</f>
        <v>4197</v>
      </c>
      <c r="CH35" s="107">
        <f t="shared" ref="CH35:CH66" si="7">CG35/CF35</f>
        <v>119.91428571428571</v>
      </c>
      <c r="CI35" s="106">
        <f t="shared" ref="CI35:CI63" si="8">MAX(D35:CE35)</f>
        <v>152</v>
      </c>
      <c r="CJ35" s="109">
        <f t="shared" ref="CJ35:CJ63" si="9">MIN(D35:CE35)</f>
        <v>82</v>
      </c>
    </row>
    <row r="36" spans="1:88" ht="14.25">
      <c r="A36" s="130">
        <v>35</v>
      </c>
      <c r="B36" s="99" t="s">
        <v>139</v>
      </c>
      <c r="C36" s="100" t="s">
        <v>20</v>
      </c>
      <c r="D36" s="101"/>
      <c r="E36" s="101"/>
      <c r="F36" s="101"/>
      <c r="G36" s="101"/>
      <c r="H36" s="101">
        <v>97</v>
      </c>
      <c r="I36" s="101">
        <v>101</v>
      </c>
      <c r="J36" s="102">
        <v>104</v>
      </c>
      <c r="K36" s="103">
        <v>93</v>
      </c>
      <c r="L36" s="101">
        <v>126</v>
      </c>
      <c r="M36" s="101">
        <v>88</v>
      </c>
      <c r="N36" s="101">
        <v>116</v>
      </c>
      <c r="O36" s="101">
        <v>110</v>
      </c>
      <c r="P36" s="101">
        <v>86</v>
      </c>
      <c r="Q36" s="102">
        <v>124</v>
      </c>
      <c r="R36" s="103"/>
      <c r="S36" s="101"/>
      <c r="T36" s="101"/>
      <c r="U36" s="101">
        <v>135</v>
      </c>
      <c r="V36" s="104">
        <v>116</v>
      </c>
      <c r="W36" s="104">
        <v>160</v>
      </c>
      <c r="X36" s="105">
        <v>122</v>
      </c>
      <c r="Y36" s="106">
        <v>131</v>
      </c>
      <c r="Z36" s="104"/>
      <c r="AA36" s="104">
        <v>131</v>
      </c>
      <c r="AB36" s="104">
        <v>83</v>
      </c>
      <c r="AC36" s="104">
        <v>88</v>
      </c>
      <c r="AD36" s="104"/>
      <c r="AE36" s="105">
        <v>106</v>
      </c>
      <c r="AF36" s="106">
        <v>124</v>
      </c>
      <c r="AG36" s="104">
        <v>112</v>
      </c>
      <c r="AH36" s="104">
        <v>128</v>
      </c>
      <c r="AI36" s="104">
        <v>154</v>
      </c>
      <c r="AJ36" s="104"/>
      <c r="AK36" s="104">
        <v>106</v>
      </c>
      <c r="AL36" s="105">
        <v>103</v>
      </c>
      <c r="AM36" s="106"/>
      <c r="AN36" s="106"/>
      <c r="AO36" s="106"/>
      <c r="AP36" s="106">
        <v>128</v>
      </c>
      <c r="AQ36" s="106">
        <v>109</v>
      </c>
      <c r="AR36" s="104">
        <v>163</v>
      </c>
      <c r="AS36" s="201">
        <v>138</v>
      </c>
      <c r="AT36" s="106">
        <v>92</v>
      </c>
      <c r="AU36" s="106">
        <v>120</v>
      </c>
      <c r="AV36" s="106">
        <v>113</v>
      </c>
      <c r="AW36" s="106">
        <v>111</v>
      </c>
      <c r="AX36" s="106">
        <v>113</v>
      </c>
      <c r="AY36" s="104">
        <v>106</v>
      </c>
      <c r="AZ36" s="201">
        <v>145</v>
      </c>
      <c r="BA36" s="106">
        <v>109</v>
      </c>
      <c r="BB36" s="106">
        <v>121</v>
      </c>
      <c r="BC36" s="106">
        <v>121</v>
      </c>
      <c r="BD36" s="106"/>
      <c r="BE36" s="106"/>
      <c r="BF36" s="106"/>
      <c r="BG36" s="105"/>
      <c r="BH36" s="106"/>
      <c r="BI36" s="106"/>
      <c r="BJ36" s="106"/>
      <c r="BK36" s="106">
        <v>105</v>
      </c>
      <c r="BL36" s="106">
        <v>92</v>
      </c>
      <c r="BM36" s="106">
        <v>137</v>
      </c>
      <c r="BN36" s="105">
        <v>142</v>
      </c>
      <c r="BO36" s="106">
        <v>137</v>
      </c>
      <c r="BP36" s="106">
        <v>117</v>
      </c>
      <c r="BQ36" s="106"/>
      <c r="BR36" s="106">
        <v>149</v>
      </c>
      <c r="BS36" s="106">
        <v>89</v>
      </c>
      <c r="BT36" s="104">
        <v>104</v>
      </c>
      <c r="BU36" s="201">
        <v>120</v>
      </c>
      <c r="BV36" s="106">
        <v>119</v>
      </c>
      <c r="BW36" s="106">
        <v>117</v>
      </c>
      <c r="BX36" s="106">
        <v>114</v>
      </c>
      <c r="BY36" s="106">
        <v>111</v>
      </c>
      <c r="BZ36" s="106">
        <v>164</v>
      </c>
      <c r="CA36" s="106">
        <v>118</v>
      </c>
      <c r="CB36" s="105">
        <v>122</v>
      </c>
      <c r="CC36" s="106"/>
      <c r="CD36" s="106"/>
      <c r="CE36" s="104"/>
      <c r="CF36" s="132">
        <f t="shared" si="5"/>
        <v>56</v>
      </c>
      <c r="CG36" s="104">
        <f t="shared" si="6"/>
        <v>6590</v>
      </c>
      <c r="CH36" s="107">
        <f t="shared" si="7"/>
        <v>117.67857142857143</v>
      </c>
      <c r="CI36" s="106">
        <f t="shared" si="8"/>
        <v>164</v>
      </c>
      <c r="CJ36" s="109">
        <f t="shared" si="9"/>
        <v>83</v>
      </c>
    </row>
    <row r="37" spans="1:88" ht="14.25">
      <c r="A37" s="110">
        <v>36</v>
      </c>
      <c r="B37" s="99" t="s">
        <v>136</v>
      </c>
      <c r="C37" s="100" t="s">
        <v>16</v>
      </c>
      <c r="D37" s="101">
        <v>121</v>
      </c>
      <c r="E37" s="101">
        <v>116</v>
      </c>
      <c r="F37" s="101">
        <v>117</v>
      </c>
      <c r="G37" s="101">
        <v>122</v>
      </c>
      <c r="H37" s="101">
        <v>90</v>
      </c>
      <c r="I37" s="101">
        <v>118</v>
      </c>
      <c r="J37" s="102">
        <v>131</v>
      </c>
      <c r="K37" s="103">
        <v>109</v>
      </c>
      <c r="L37" s="101">
        <v>97</v>
      </c>
      <c r="M37" s="101">
        <v>124</v>
      </c>
      <c r="N37" s="101">
        <v>135</v>
      </c>
      <c r="O37" s="101">
        <v>100</v>
      </c>
      <c r="P37" s="101">
        <v>135</v>
      </c>
      <c r="Q37" s="102">
        <v>99</v>
      </c>
      <c r="R37" s="103">
        <v>82</v>
      </c>
      <c r="S37" s="101">
        <v>116</v>
      </c>
      <c r="T37" s="101">
        <v>100</v>
      </c>
      <c r="U37" s="101">
        <v>115</v>
      </c>
      <c r="V37" s="104">
        <v>127</v>
      </c>
      <c r="W37" s="104">
        <v>121</v>
      </c>
      <c r="X37" s="105">
        <v>116</v>
      </c>
      <c r="Y37" s="106">
        <v>121</v>
      </c>
      <c r="Z37" s="104">
        <v>85</v>
      </c>
      <c r="AA37" s="104">
        <v>113</v>
      </c>
      <c r="AB37" s="104">
        <v>92</v>
      </c>
      <c r="AC37" s="104">
        <v>107</v>
      </c>
      <c r="AD37" s="104">
        <v>77</v>
      </c>
      <c r="AE37" s="105"/>
      <c r="AF37" s="106">
        <v>100</v>
      </c>
      <c r="AG37" s="104">
        <v>132</v>
      </c>
      <c r="AH37" s="104">
        <v>107</v>
      </c>
      <c r="AI37" s="104">
        <v>142</v>
      </c>
      <c r="AJ37" s="104">
        <v>111</v>
      </c>
      <c r="AK37" s="104">
        <v>124</v>
      </c>
      <c r="AL37" s="105">
        <v>160</v>
      </c>
      <c r="AM37" s="106">
        <v>100</v>
      </c>
      <c r="AN37" s="106">
        <v>110</v>
      </c>
      <c r="AO37" s="106">
        <v>161</v>
      </c>
      <c r="AP37" s="106">
        <v>113</v>
      </c>
      <c r="AQ37" s="106">
        <v>113</v>
      </c>
      <c r="AR37" s="104">
        <v>85</v>
      </c>
      <c r="AS37" s="201">
        <v>133</v>
      </c>
      <c r="AT37" s="106"/>
      <c r="AU37" s="106"/>
      <c r="AV37" s="106"/>
      <c r="AW37" s="106"/>
      <c r="AX37" s="106"/>
      <c r="AY37" s="104"/>
      <c r="AZ37" s="201"/>
      <c r="BA37" s="106"/>
      <c r="BB37" s="106"/>
      <c r="BC37" s="106"/>
      <c r="BD37" s="106"/>
      <c r="BE37" s="106">
        <v>121</v>
      </c>
      <c r="BF37" s="106">
        <v>125</v>
      </c>
      <c r="BG37" s="105">
        <v>145</v>
      </c>
      <c r="BH37" s="106">
        <v>103</v>
      </c>
      <c r="BI37" s="106">
        <v>85</v>
      </c>
      <c r="BJ37" s="106">
        <v>157</v>
      </c>
      <c r="BK37" s="106">
        <v>113</v>
      </c>
      <c r="BL37" s="106">
        <v>130</v>
      </c>
      <c r="BM37" s="106">
        <v>125</v>
      </c>
      <c r="BN37" s="105">
        <v>104</v>
      </c>
      <c r="BO37" s="106">
        <v>109</v>
      </c>
      <c r="BP37" s="106">
        <v>126</v>
      </c>
      <c r="BQ37" s="106">
        <v>177</v>
      </c>
      <c r="BR37" s="106">
        <v>131</v>
      </c>
      <c r="BS37" s="106"/>
      <c r="BT37" s="104"/>
      <c r="BU37" s="201"/>
      <c r="BV37" s="106"/>
      <c r="BW37" s="106"/>
      <c r="BX37" s="106"/>
      <c r="BY37" s="106"/>
      <c r="BZ37" s="106"/>
      <c r="CA37" s="106"/>
      <c r="CB37" s="105"/>
      <c r="CC37" s="106"/>
      <c r="CD37" s="106"/>
      <c r="CE37" s="104"/>
      <c r="CF37" s="132">
        <f t="shared" si="5"/>
        <v>55</v>
      </c>
      <c r="CG37" s="104">
        <f t="shared" si="6"/>
        <v>6428</v>
      </c>
      <c r="CH37" s="107">
        <f t="shared" si="7"/>
        <v>116.87272727272727</v>
      </c>
      <c r="CI37" s="106">
        <f t="shared" si="8"/>
        <v>177</v>
      </c>
      <c r="CJ37" s="109">
        <f t="shared" si="9"/>
        <v>77</v>
      </c>
    </row>
    <row r="38" spans="1:88" ht="14.25">
      <c r="A38" s="110">
        <v>37</v>
      </c>
      <c r="B38" s="99" t="s">
        <v>360</v>
      </c>
      <c r="C38" s="100" t="s">
        <v>10</v>
      </c>
      <c r="D38" s="101">
        <v>93</v>
      </c>
      <c r="E38" s="101">
        <v>107</v>
      </c>
      <c r="F38" s="101">
        <v>100</v>
      </c>
      <c r="G38" s="101"/>
      <c r="H38" s="101">
        <v>129</v>
      </c>
      <c r="I38" s="101">
        <v>126</v>
      </c>
      <c r="J38" s="102">
        <v>120</v>
      </c>
      <c r="K38" s="103"/>
      <c r="L38" s="101"/>
      <c r="M38" s="101"/>
      <c r="N38" s="101"/>
      <c r="O38" s="101"/>
      <c r="P38" s="101"/>
      <c r="Q38" s="102"/>
      <c r="R38" s="103">
        <v>136</v>
      </c>
      <c r="S38" s="101">
        <v>96</v>
      </c>
      <c r="T38" s="101">
        <v>121</v>
      </c>
      <c r="U38" s="101">
        <v>120</v>
      </c>
      <c r="V38" s="104">
        <v>136</v>
      </c>
      <c r="W38" s="104">
        <v>76</v>
      </c>
      <c r="X38" s="105">
        <v>112</v>
      </c>
      <c r="Y38" s="106"/>
      <c r="Z38" s="104">
        <v>115</v>
      </c>
      <c r="AA38" s="104">
        <v>115</v>
      </c>
      <c r="AB38" s="104"/>
      <c r="AC38" s="104">
        <v>103</v>
      </c>
      <c r="AD38" s="104">
        <v>139</v>
      </c>
      <c r="AE38" s="105">
        <v>92</v>
      </c>
      <c r="AF38" s="106">
        <v>123</v>
      </c>
      <c r="AG38" s="104">
        <v>123</v>
      </c>
      <c r="AH38" s="104">
        <v>106</v>
      </c>
      <c r="AI38" s="104">
        <v>92</v>
      </c>
      <c r="AJ38" s="104"/>
      <c r="AK38" s="104"/>
      <c r="AL38" s="105"/>
      <c r="AM38" s="106">
        <v>104</v>
      </c>
      <c r="AN38" s="106">
        <v>105</v>
      </c>
      <c r="AO38" s="106">
        <v>152</v>
      </c>
      <c r="AP38" s="106">
        <v>130</v>
      </c>
      <c r="AQ38" s="106"/>
      <c r="AR38" s="104"/>
      <c r="AS38" s="201"/>
      <c r="AT38" s="106">
        <v>114</v>
      </c>
      <c r="AU38" s="106">
        <v>102</v>
      </c>
      <c r="AV38" s="106">
        <v>141</v>
      </c>
      <c r="AW38" s="106">
        <v>105</v>
      </c>
      <c r="AX38" s="106">
        <v>114</v>
      </c>
      <c r="AY38" s="104">
        <v>112</v>
      </c>
      <c r="AZ38" s="201">
        <v>94</v>
      </c>
      <c r="BA38" s="106">
        <v>123</v>
      </c>
      <c r="BB38" s="106">
        <v>177</v>
      </c>
      <c r="BC38" s="106">
        <v>94</v>
      </c>
      <c r="BD38" s="106">
        <v>120</v>
      </c>
      <c r="BE38" s="106"/>
      <c r="BF38" s="106"/>
      <c r="BG38" s="105"/>
      <c r="BH38" s="106"/>
      <c r="BI38" s="106"/>
      <c r="BJ38" s="106"/>
      <c r="BK38" s="106">
        <v>107</v>
      </c>
      <c r="BL38" s="106">
        <v>103</v>
      </c>
      <c r="BM38" s="106">
        <v>128</v>
      </c>
      <c r="BN38" s="105">
        <v>126</v>
      </c>
      <c r="BO38" s="106"/>
      <c r="BP38" s="106"/>
      <c r="BQ38" s="106"/>
      <c r="BR38" s="106"/>
      <c r="BS38" s="106"/>
      <c r="BT38" s="104"/>
      <c r="BU38" s="201"/>
      <c r="BV38" s="106">
        <v>135</v>
      </c>
      <c r="BW38" s="106">
        <v>104</v>
      </c>
      <c r="BX38" s="106">
        <v>113</v>
      </c>
      <c r="BY38" s="106">
        <v>94</v>
      </c>
      <c r="BZ38" s="106">
        <v>116</v>
      </c>
      <c r="CA38" s="106">
        <v>110</v>
      </c>
      <c r="CB38" s="105">
        <v>122</v>
      </c>
      <c r="CC38" s="106"/>
      <c r="CD38" s="106"/>
      <c r="CE38" s="104"/>
      <c r="CF38" s="132">
        <f t="shared" si="5"/>
        <v>48</v>
      </c>
      <c r="CG38" s="104">
        <f t="shared" si="6"/>
        <v>5525</v>
      </c>
      <c r="CH38" s="107">
        <f t="shared" si="7"/>
        <v>115.10416666666667</v>
      </c>
      <c r="CI38" s="106">
        <f t="shared" si="8"/>
        <v>177</v>
      </c>
      <c r="CJ38" s="109">
        <f t="shared" si="9"/>
        <v>76</v>
      </c>
    </row>
    <row r="39" spans="1:88" ht="14.25">
      <c r="A39" s="236">
        <v>38</v>
      </c>
      <c r="B39" s="99" t="s">
        <v>254</v>
      </c>
      <c r="C39" s="100" t="s">
        <v>16</v>
      </c>
      <c r="D39" s="101"/>
      <c r="E39" s="101"/>
      <c r="F39" s="101"/>
      <c r="G39" s="101"/>
      <c r="H39" s="101"/>
      <c r="I39" s="101"/>
      <c r="J39" s="102"/>
      <c r="K39" s="103"/>
      <c r="L39" s="101"/>
      <c r="M39" s="101"/>
      <c r="N39" s="101"/>
      <c r="O39" s="101"/>
      <c r="P39" s="101"/>
      <c r="Q39" s="102"/>
      <c r="R39" s="103"/>
      <c r="S39" s="101"/>
      <c r="T39" s="101"/>
      <c r="U39" s="101"/>
      <c r="V39" s="104"/>
      <c r="W39" s="104"/>
      <c r="X39" s="105"/>
      <c r="Y39" s="106"/>
      <c r="Z39" s="104"/>
      <c r="AA39" s="104"/>
      <c r="AB39" s="104"/>
      <c r="AC39" s="104"/>
      <c r="AD39" s="104"/>
      <c r="AE39" s="105"/>
      <c r="AF39" s="106"/>
      <c r="AG39" s="104"/>
      <c r="AH39" s="104"/>
      <c r="AI39" s="104"/>
      <c r="AJ39" s="104"/>
      <c r="AK39" s="104"/>
      <c r="AL39" s="105"/>
      <c r="AM39" s="106"/>
      <c r="AN39" s="106"/>
      <c r="AO39" s="106"/>
      <c r="AP39" s="106"/>
      <c r="AQ39" s="106"/>
      <c r="AR39" s="104"/>
      <c r="AS39" s="201"/>
      <c r="AT39" s="106">
        <v>120</v>
      </c>
      <c r="AU39" s="106">
        <v>127</v>
      </c>
      <c r="AV39" s="106">
        <v>97</v>
      </c>
      <c r="AW39" s="106"/>
      <c r="AX39" s="106"/>
      <c r="AY39" s="104"/>
      <c r="AZ39" s="201"/>
      <c r="BA39" s="106">
        <v>90</v>
      </c>
      <c r="BB39" s="106">
        <v>114</v>
      </c>
      <c r="BC39" s="106">
        <v>96</v>
      </c>
      <c r="BD39" s="106">
        <v>149</v>
      </c>
      <c r="BE39" s="106"/>
      <c r="BF39" s="106"/>
      <c r="BG39" s="105"/>
      <c r="BH39" s="106"/>
      <c r="BI39" s="106"/>
      <c r="BJ39" s="106"/>
      <c r="BK39" s="106"/>
      <c r="BL39" s="106"/>
      <c r="BM39" s="106"/>
      <c r="BN39" s="105"/>
      <c r="BO39" s="106"/>
      <c r="BP39" s="106"/>
      <c r="BQ39" s="106"/>
      <c r="BR39" s="106"/>
      <c r="BS39" s="106"/>
      <c r="BT39" s="104"/>
      <c r="BU39" s="201"/>
      <c r="BV39" s="106">
        <v>124</v>
      </c>
      <c r="BW39" s="106">
        <v>89</v>
      </c>
      <c r="BX39" s="106">
        <v>133</v>
      </c>
      <c r="BY39" s="106"/>
      <c r="BZ39" s="106"/>
      <c r="CA39" s="106"/>
      <c r="CB39" s="105"/>
      <c r="CC39" s="106"/>
      <c r="CD39" s="106"/>
      <c r="CE39" s="104"/>
      <c r="CF39" s="196">
        <f t="shared" si="5"/>
        <v>10</v>
      </c>
      <c r="CG39" s="104">
        <f t="shared" si="6"/>
        <v>1139</v>
      </c>
      <c r="CH39" s="107">
        <f t="shared" si="7"/>
        <v>113.9</v>
      </c>
      <c r="CI39" s="106">
        <f t="shared" si="8"/>
        <v>149</v>
      </c>
      <c r="CJ39" s="109">
        <f t="shared" si="9"/>
        <v>89</v>
      </c>
    </row>
    <row r="40" spans="1:88" ht="14.25">
      <c r="A40" s="234">
        <v>39</v>
      </c>
      <c r="B40" s="123" t="s">
        <v>142</v>
      </c>
      <c r="C40" s="115" t="s">
        <v>19</v>
      </c>
      <c r="D40" s="116"/>
      <c r="E40" s="116"/>
      <c r="F40" s="116"/>
      <c r="G40" s="116"/>
      <c r="H40" s="116"/>
      <c r="I40" s="116"/>
      <c r="J40" s="117"/>
      <c r="K40" s="118"/>
      <c r="L40" s="116"/>
      <c r="M40" s="116"/>
      <c r="N40" s="116">
        <v>110</v>
      </c>
      <c r="O40" s="116"/>
      <c r="P40" s="116"/>
      <c r="Q40" s="117"/>
      <c r="R40" s="118">
        <v>100</v>
      </c>
      <c r="S40" s="116"/>
      <c r="T40" s="116"/>
      <c r="U40" s="116">
        <v>120</v>
      </c>
      <c r="V40" s="119"/>
      <c r="W40" s="119"/>
      <c r="X40" s="120"/>
      <c r="Y40" s="121"/>
      <c r="Z40" s="119"/>
      <c r="AA40" s="119"/>
      <c r="AB40" s="119"/>
      <c r="AC40" s="119"/>
      <c r="AD40" s="119"/>
      <c r="AE40" s="120"/>
      <c r="AF40" s="121"/>
      <c r="AG40" s="119"/>
      <c r="AH40" s="119"/>
      <c r="AI40" s="119"/>
      <c r="AJ40" s="119"/>
      <c r="AK40" s="119"/>
      <c r="AL40" s="120"/>
      <c r="AM40" s="121"/>
      <c r="AN40" s="121"/>
      <c r="AO40" s="121"/>
      <c r="AP40" s="121"/>
      <c r="AQ40" s="121"/>
      <c r="AR40" s="119"/>
      <c r="AS40" s="203"/>
      <c r="AT40" s="121">
        <v>117</v>
      </c>
      <c r="AU40" s="121">
        <v>98</v>
      </c>
      <c r="AV40" s="121">
        <v>126</v>
      </c>
      <c r="AW40" s="121"/>
      <c r="AX40" s="121"/>
      <c r="AY40" s="119"/>
      <c r="AZ40" s="203"/>
      <c r="BA40" s="121"/>
      <c r="BB40" s="121"/>
      <c r="BC40" s="121"/>
      <c r="BD40" s="121"/>
      <c r="BE40" s="121"/>
      <c r="BF40" s="121"/>
      <c r="BG40" s="120"/>
      <c r="BH40" s="121"/>
      <c r="BI40" s="121"/>
      <c r="BJ40" s="121"/>
      <c r="BK40" s="121"/>
      <c r="BL40" s="121"/>
      <c r="BM40" s="121"/>
      <c r="BN40" s="120"/>
      <c r="BO40" s="121"/>
      <c r="BP40" s="121"/>
      <c r="BQ40" s="121"/>
      <c r="BR40" s="121"/>
      <c r="BS40" s="121"/>
      <c r="BT40" s="119"/>
      <c r="BU40" s="203"/>
      <c r="BV40" s="121">
        <v>135</v>
      </c>
      <c r="BW40" s="121">
        <v>85</v>
      </c>
      <c r="BX40" s="121">
        <v>134</v>
      </c>
      <c r="BY40" s="121"/>
      <c r="BZ40" s="121"/>
      <c r="CA40" s="121"/>
      <c r="CB40" s="120"/>
      <c r="CC40" s="121"/>
      <c r="CD40" s="121"/>
      <c r="CE40" s="119"/>
      <c r="CF40" s="197">
        <f t="shared" si="5"/>
        <v>9</v>
      </c>
      <c r="CG40" s="119">
        <f t="shared" si="6"/>
        <v>1025</v>
      </c>
      <c r="CH40" s="124">
        <f t="shared" si="7"/>
        <v>113.88888888888889</v>
      </c>
      <c r="CI40" s="121">
        <f t="shared" si="8"/>
        <v>135</v>
      </c>
      <c r="CJ40" s="125">
        <f t="shared" si="9"/>
        <v>85</v>
      </c>
    </row>
    <row r="41" spans="1:88" ht="14.25">
      <c r="A41" s="110">
        <v>40</v>
      </c>
      <c r="B41" s="99" t="s">
        <v>138</v>
      </c>
      <c r="C41" s="100" t="s">
        <v>20</v>
      </c>
      <c r="D41" s="101">
        <v>123</v>
      </c>
      <c r="E41" s="101">
        <v>122</v>
      </c>
      <c r="F41" s="101">
        <v>99</v>
      </c>
      <c r="G41" s="101">
        <v>103</v>
      </c>
      <c r="H41" s="101">
        <v>101</v>
      </c>
      <c r="I41" s="101">
        <v>104</v>
      </c>
      <c r="J41" s="102">
        <v>120</v>
      </c>
      <c r="K41" s="103"/>
      <c r="L41" s="101"/>
      <c r="M41" s="101"/>
      <c r="N41" s="101"/>
      <c r="O41" s="101">
        <v>98</v>
      </c>
      <c r="P41" s="101">
        <v>110</v>
      </c>
      <c r="Q41" s="102">
        <v>96</v>
      </c>
      <c r="R41" s="103">
        <v>119</v>
      </c>
      <c r="S41" s="101">
        <v>68</v>
      </c>
      <c r="T41" s="101">
        <v>136</v>
      </c>
      <c r="U41" s="101"/>
      <c r="V41" s="104"/>
      <c r="W41" s="104"/>
      <c r="X41" s="105"/>
      <c r="Y41" s="106">
        <v>127</v>
      </c>
      <c r="Z41" s="104">
        <v>113</v>
      </c>
      <c r="AA41" s="104"/>
      <c r="AB41" s="104">
        <v>111</v>
      </c>
      <c r="AC41" s="104"/>
      <c r="AD41" s="104">
        <v>113</v>
      </c>
      <c r="AE41" s="105"/>
      <c r="AF41" s="106">
        <v>127</v>
      </c>
      <c r="AG41" s="104">
        <v>104</v>
      </c>
      <c r="AH41" s="104">
        <v>115</v>
      </c>
      <c r="AI41" s="104"/>
      <c r="AJ41" s="104">
        <v>78</v>
      </c>
      <c r="AK41" s="104"/>
      <c r="AL41" s="105"/>
      <c r="AM41" s="106">
        <v>125</v>
      </c>
      <c r="AN41" s="106">
        <v>99</v>
      </c>
      <c r="AO41" s="106">
        <v>100</v>
      </c>
      <c r="AP41" s="106"/>
      <c r="AQ41" s="106"/>
      <c r="AR41" s="104"/>
      <c r="AS41" s="201"/>
      <c r="AT41" s="106">
        <v>124</v>
      </c>
      <c r="AU41" s="106">
        <v>102</v>
      </c>
      <c r="AV41" s="106">
        <v>108</v>
      </c>
      <c r="AW41" s="106"/>
      <c r="AX41" s="106"/>
      <c r="AY41" s="104"/>
      <c r="AZ41" s="201"/>
      <c r="BA41" s="106"/>
      <c r="BB41" s="106"/>
      <c r="BC41" s="106"/>
      <c r="BD41" s="106">
        <v>123</v>
      </c>
      <c r="BE41" s="106">
        <v>126</v>
      </c>
      <c r="BF41" s="106">
        <v>100</v>
      </c>
      <c r="BG41" s="105">
        <v>103</v>
      </c>
      <c r="BH41" s="106">
        <v>137</v>
      </c>
      <c r="BI41" s="106">
        <v>132</v>
      </c>
      <c r="BJ41" s="106">
        <v>129</v>
      </c>
      <c r="BK41" s="106"/>
      <c r="BL41" s="106"/>
      <c r="BM41" s="106"/>
      <c r="BN41" s="105"/>
      <c r="BO41" s="106">
        <v>125</v>
      </c>
      <c r="BP41" s="106">
        <v>127</v>
      </c>
      <c r="BQ41" s="106">
        <v>114</v>
      </c>
      <c r="BR41" s="106">
        <v>124</v>
      </c>
      <c r="BS41" s="106">
        <v>123</v>
      </c>
      <c r="BT41" s="104">
        <v>103</v>
      </c>
      <c r="BU41" s="201">
        <v>125</v>
      </c>
      <c r="BV41" s="106"/>
      <c r="BW41" s="106"/>
      <c r="BX41" s="106"/>
      <c r="BY41" s="106"/>
      <c r="BZ41" s="106">
        <v>102</v>
      </c>
      <c r="CA41" s="106">
        <v>125</v>
      </c>
      <c r="CB41" s="105">
        <v>140</v>
      </c>
      <c r="CC41" s="106"/>
      <c r="CD41" s="106"/>
      <c r="CE41" s="104"/>
      <c r="CF41" s="132">
        <f t="shared" si="5"/>
        <v>44</v>
      </c>
      <c r="CG41" s="104">
        <f t="shared" si="6"/>
        <v>5003</v>
      </c>
      <c r="CH41" s="107">
        <f t="shared" si="7"/>
        <v>113.70454545454545</v>
      </c>
      <c r="CI41" s="106">
        <f t="shared" si="8"/>
        <v>140</v>
      </c>
      <c r="CJ41" s="109">
        <f t="shared" si="9"/>
        <v>68</v>
      </c>
    </row>
    <row r="42" spans="1:88" ht="14.25">
      <c r="A42" s="110">
        <v>41</v>
      </c>
      <c r="B42" s="113" t="s">
        <v>140</v>
      </c>
      <c r="C42" s="100" t="s">
        <v>17</v>
      </c>
      <c r="D42" s="101">
        <v>141</v>
      </c>
      <c r="E42" s="101">
        <v>114</v>
      </c>
      <c r="F42" s="101">
        <v>114</v>
      </c>
      <c r="G42" s="101">
        <v>93</v>
      </c>
      <c r="H42" s="101">
        <v>111</v>
      </c>
      <c r="I42" s="101">
        <v>99</v>
      </c>
      <c r="J42" s="102">
        <v>110</v>
      </c>
      <c r="K42" s="103">
        <v>95</v>
      </c>
      <c r="L42" s="101">
        <v>106</v>
      </c>
      <c r="M42" s="101">
        <v>136</v>
      </c>
      <c r="N42" s="101">
        <v>110</v>
      </c>
      <c r="O42" s="101">
        <v>112</v>
      </c>
      <c r="P42" s="101">
        <v>92</v>
      </c>
      <c r="Q42" s="102">
        <v>97</v>
      </c>
      <c r="R42" s="103">
        <v>104</v>
      </c>
      <c r="S42" s="101">
        <v>107</v>
      </c>
      <c r="T42" s="101">
        <v>90</v>
      </c>
      <c r="U42" s="101">
        <v>116</v>
      </c>
      <c r="V42" s="104"/>
      <c r="W42" s="104"/>
      <c r="X42" s="105"/>
      <c r="Y42" s="106">
        <v>94</v>
      </c>
      <c r="Z42" s="104"/>
      <c r="AA42" s="104">
        <v>110</v>
      </c>
      <c r="AB42" s="104">
        <v>132</v>
      </c>
      <c r="AC42" s="104">
        <v>118</v>
      </c>
      <c r="AD42" s="104">
        <v>95</v>
      </c>
      <c r="AE42" s="105">
        <v>110</v>
      </c>
      <c r="AF42" s="106">
        <v>91</v>
      </c>
      <c r="AG42" s="104">
        <v>84</v>
      </c>
      <c r="AH42" s="104">
        <v>130</v>
      </c>
      <c r="AI42" s="104">
        <v>120</v>
      </c>
      <c r="AJ42" s="104">
        <v>96</v>
      </c>
      <c r="AK42" s="104">
        <v>127</v>
      </c>
      <c r="AL42" s="105">
        <v>94</v>
      </c>
      <c r="AM42" s="106">
        <v>88</v>
      </c>
      <c r="AN42" s="106">
        <v>155</v>
      </c>
      <c r="AO42" s="106">
        <v>109</v>
      </c>
      <c r="AP42" s="106">
        <v>103</v>
      </c>
      <c r="AQ42" s="106">
        <v>101</v>
      </c>
      <c r="AR42" s="104">
        <v>109</v>
      </c>
      <c r="AS42" s="201">
        <v>111</v>
      </c>
      <c r="AT42" s="106">
        <v>98</v>
      </c>
      <c r="AU42" s="106">
        <v>115</v>
      </c>
      <c r="AV42" s="106">
        <v>118</v>
      </c>
      <c r="AW42" s="106">
        <v>129</v>
      </c>
      <c r="AX42" s="106">
        <v>123</v>
      </c>
      <c r="AY42" s="104">
        <v>98</v>
      </c>
      <c r="AZ42" s="201">
        <v>134</v>
      </c>
      <c r="BA42" s="106">
        <v>140</v>
      </c>
      <c r="BB42" s="106">
        <v>114</v>
      </c>
      <c r="BC42" s="106">
        <v>110</v>
      </c>
      <c r="BD42" s="106">
        <v>130</v>
      </c>
      <c r="BE42" s="106">
        <v>133</v>
      </c>
      <c r="BF42" s="106">
        <v>130</v>
      </c>
      <c r="BG42" s="105">
        <v>111</v>
      </c>
      <c r="BH42" s="106">
        <v>94</v>
      </c>
      <c r="BI42" s="106">
        <v>112</v>
      </c>
      <c r="BJ42" s="106">
        <v>128</v>
      </c>
      <c r="BK42" s="106">
        <v>118</v>
      </c>
      <c r="BL42" s="106">
        <v>106</v>
      </c>
      <c r="BM42" s="106">
        <v>109</v>
      </c>
      <c r="BN42" s="105">
        <v>104</v>
      </c>
      <c r="BO42" s="106">
        <v>111</v>
      </c>
      <c r="BP42" s="106">
        <v>100</v>
      </c>
      <c r="BQ42" s="106">
        <v>99</v>
      </c>
      <c r="BR42" s="106">
        <v>107</v>
      </c>
      <c r="BS42" s="106">
        <v>120</v>
      </c>
      <c r="BT42" s="104">
        <v>137</v>
      </c>
      <c r="BU42" s="201">
        <v>146</v>
      </c>
      <c r="BV42" s="106">
        <v>107</v>
      </c>
      <c r="BW42" s="106">
        <v>121</v>
      </c>
      <c r="BX42" s="106">
        <v>133</v>
      </c>
      <c r="BY42" s="106">
        <v>89</v>
      </c>
      <c r="BZ42" s="106">
        <v>87</v>
      </c>
      <c r="CA42" s="106">
        <v>133</v>
      </c>
      <c r="CB42" s="105">
        <v>126</v>
      </c>
      <c r="CC42" s="106"/>
      <c r="CD42" s="106"/>
      <c r="CE42" s="104"/>
      <c r="CF42" s="132">
        <f t="shared" si="5"/>
        <v>73</v>
      </c>
      <c r="CG42" s="104">
        <f t="shared" si="6"/>
        <v>8194</v>
      </c>
      <c r="CH42" s="107">
        <f t="shared" si="7"/>
        <v>112.24657534246575</v>
      </c>
      <c r="CI42" s="106">
        <f t="shared" si="8"/>
        <v>155</v>
      </c>
      <c r="CJ42" s="109">
        <f t="shared" si="9"/>
        <v>84</v>
      </c>
    </row>
    <row r="43" spans="1:88" ht="14.25">
      <c r="A43" s="130">
        <v>42</v>
      </c>
      <c r="B43" s="114" t="s">
        <v>183</v>
      </c>
      <c r="C43" s="115" t="s">
        <v>10</v>
      </c>
      <c r="D43" s="116"/>
      <c r="E43" s="116"/>
      <c r="F43" s="116"/>
      <c r="G43" s="116">
        <v>121</v>
      </c>
      <c r="H43" s="116">
        <v>129</v>
      </c>
      <c r="I43" s="116">
        <v>82</v>
      </c>
      <c r="J43" s="117"/>
      <c r="K43" s="118"/>
      <c r="L43" s="116"/>
      <c r="M43" s="116"/>
      <c r="N43" s="116"/>
      <c r="O43" s="116">
        <v>86</v>
      </c>
      <c r="P43" s="116">
        <v>102</v>
      </c>
      <c r="Q43" s="117">
        <v>80</v>
      </c>
      <c r="R43" s="118">
        <v>105</v>
      </c>
      <c r="S43" s="116">
        <v>94</v>
      </c>
      <c r="T43" s="116"/>
      <c r="U43" s="116">
        <v>109</v>
      </c>
      <c r="V43" s="119"/>
      <c r="W43" s="119"/>
      <c r="X43" s="120"/>
      <c r="Y43" s="121"/>
      <c r="Z43" s="119">
        <v>105</v>
      </c>
      <c r="AA43" s="119">
        <v>117</v>
      </c>
      <c r="AB43" s="119">
        <v>89</v>
      </c>
      <c r="AC43" s="119"/>
      <c r="AD43" s="119"/>
      <c r="AE43" s="120"/>
      <c r="AF43" s="121">
        <v>138</v>
      </c>
      <c r="AG43" s="119">
        <v>103</v>
      </c>
      <c r="AH43" s="119">
        <v>72</v>
      </c>
      <c r="AI43" s="119">
        <v>121</v>
      </c>
      <c r="AJ43" s="119"/>
      <c r="AK43" s="119"/>
      <c r="AL43" s="120"/>
      <c r="AM43" s="121">
        <v>101</v>
      </c>
      <c r="AN43" s="121">
        <v>111</v>
      </c>
      <c r="AO43" s="121">
        <v>103</v>
      </c>
      <c r="AP43" s="121">
        <v>136</v>
      </c>
      <c r="AQ43" s="121"/>
      <c r="AR43" s="119"/>
      <c r="AS43" s="203"/>
      <c r="AT43" s="121"/>
      <c r="AU43" s="121"/>
      <c r="AV43" s="121"/>
      <c r="AW43" s="121"/>
      <c r="AX43" s="121">
        <v>126</v>
      </c>
      <c r="AY43" s="119">
        <v>127</v>
      </c>
      <c r="AZ43" s="203">
        <v>106</v>
      </c>
      <c r="BA43" s="121">
        <v>86</v>
      </c>
      <c r="BB43" s="121">
        <v>132</v>
      </c>
      <c r="BC43" s="121">
        <v>96</v>
      </c>
      <c r="BD43" s="121">
        <v>117</v>
      </c>
      <c r="BE43" s="121">
        <v>150</v>
      </c>
      <c r="BF43" s="121">
        <v>144</v>
      </c>
      <c r="BG43" s="120">
        <v>111</v>
      </c>
      <c r="BH43" s="121"/>
      <c r="BI43" s="121"/>
      <c r="BJ43" s="121"/>
      <c r="BK43" s="121"/>
      <c r="BL43" s="121"/>
      <c r="BM43" s="121"/>
      <c r="BN43" s="120"/>
      <c r="BO43" s="121">
        <v>124</v>
      </c>
      <c r="BP43" s="121">
        <v>125</v>
      </c>
      <c r="BQ43" s="121">
        <v>121</v>
      </c>
      <c r="BR43" s="121"/>
      <c r="BS43" s="121"/>
      <c r="BT43" s="119"/>
      <c r="BU43" s="203"/>
      <c r="BV43" s="121">
        <v>110</v>
      </c>
      <c r="BW43" s="121">
        <v>98</v>
      </c>
      <c r="BX43" s="121">
        <v>150</v>
      </c>
      <c r="BY43" s="121"/>
      <c r="BZ43" s="121"/>
      <c r="CA43" s="121"/>
      <c r="CB43" s="120"/>
      <c r="CC43" s="121"/>
      <c r="CD43" s="121"/>
      <c r="CE43" s="119"/>
      <c r="CF43" s="128">
        <f t="shared" si="5"/>
        <v>36</v>
      </c>
      <c r="CG43" s="119">
        <f t="shared" si="6"/>
        <v>4027</v>
      </c>
      <c r="CH43" s="124">
        <f t="shared" si="7"/>
        <v>111.86111111111111</v>
      </c>
      <c r="CI43" s="121">
        <f t="shared" si="8"/>
        <v>150</v>
      </c>
      <c r="CJ43" s="125">
        <f t="shared" si="9"/>
        <v>72</v>
      </c>
    </row>
    <row r="44" spans="1:88" ht="14.25">
      <c r="A44" s="130">
        <v>43</v>
      </c>
      <c r="B44" s="129" t="s">
        <v>137</v>
      </c>
      <c r="C44" s="115" t="s">
        <v>11</v>
      </c>
      <c r="D44" s="116">
        <v>124</v>
      </c>
      <c r="E44" s="116">
        <v>99</v>
      </c>
      <c r="F44" s="116">
        <v>101</v>
      </c>
      <c r="G44" s="116">
        <v>128</v>
      </c>
      <c r="H44" s="116">
        <v>90</v>
      </c>
      <c r="I44" s="116">
        <v>129</v>
      </c>
      <c r="J44" s="117">
        <v>113</v>
      </c>
      <c r="K44" s="118">
        <v>105</v>
      </c>
      <c r="L44" s="116">
        <v>90</v>
      </c>
      <c r="M44" s="116">
        <v>118</v>
      </c>
      <c r="N44" s="116">
        <v>117</v>
      </c>
      <c r="O44" s="116">
        <v>126</v>
      </c>
      <c r="P44" s="116">
        <v>121</v>
      </c>
      <c r="Q44" s="117">
        <v>163</v>
      </c>
      <c r="R44" s="118">
        <v>128</v>
      </c>
      <c r="S44" s="116">
        <v>143</v>
      </c>
      <c r="T44" s="116">
        <v>140</v>
      </c>
      <c r="U44" s="116">
        <v>125</v>
      </c>
      <c r="V44" s="119">
        <v>84</v>
      </c>
      <c r="W44" s="119">
        <v>124</v>
      </c>
      <c r="X44" s="120">
        <v>130</v>
      </c>
      <c r="Y44" s="121">
        <v>154</v>
      </c>
      <c r="Z44" s="119">
        <v>115</v>
      </c>
      <c r="AA44" s="119">
        <v>82</v>
      </c>
      <c r="AB44" s="119"/>
      <c r="AC44" s="119">
        <v>132</v>
      </c>
      <c r="AD44" s="119">
        <v>104</v>
      </c>
      <c r="AE44" s="120">
        <v>107</v>
      </c>
      <c r="AF44" s="121">
        <v>114</v>
      </c>
      <c r="AG44" s="119">
        <v>106</v>
      </c>
      <c r="AH44" s="119">
        <v>134</v>
      </c>
      <c r="AI44" s="119">
        <v>103</v>
      </c>
      <c r="AJ44" s="119">
        <v>94</v>
      </c>
      <c r="AK44" s="119">
        <v>96</v>
      </c>
      <c r="AL44" s="120">
        <v>102</v>
      </c>
      <c r="AM44" s="121">
        <v>90</v>
      </c>
      <c r="AN44" s="121">
        <v>89</v>
      </c>
      <c r="AO44" s="121">
        <v>93</v>
      </c>
      <c r="AP44" s="121">
        <v>89</v>
      </c>
      <c r="AQ44" s="121">
        <v>109</v>
      </c>
      <c r="AR44" s="119">
        <v>101</v>
      </c>
      <c r="AS44" s="203">
        <v>111</v>
      </c>
      <c r="AT44" s="121">
        <v>106</v>
      </c>
      <c r="AU44" s="121">
        <v>105</v>
      </c>
      <c r="AV44" s="121">
        <v>100</v>
      </c>
      <c r="AW44" s="121">
        <v>83</v>
      </c>
      <c r="AX44" s="121">
        <v>103</v>
      </c>
      <c r="AY44" s="119">
        <v>93</v>
      </c>
      <c r="AZ44" s="203">
        <v>112</v>
      </c>
      <c r="BA44" s="121">
        <v>122</v>
      </c>
      <c r="BB44" s="121">
        <v>107</v>
      </c>
      <c r="BC44" s="121">
        <v>103</v>
      </c>
      <c r="BD44" s="121">
        <v>113</v>
      </c>
      <c r="BE44" s="121">
        <v>91</v>
      </c>
      <c r="BF44" s="121">
        <v>97</v>
      </c>
      <c r="BG44" s="120">
        <v>79</v>
      </c>
      <c r="BH44" s="121"/>
      <c r="BI44" s="121"/>
      <c r="BJ44" s="121"/>
      <c r="BK44" s="121"/>
      <c r="BL44" s="121"/>
      <c r="BM44" s="121"/>
      <c r="BN44" s="120"/>
      <c r="BO44" s="121">
        <v>97</v>
      </c>
      <c r="BP44" s="121">
        <v>88</v>
      </c>
      <c r="BQ44" s="121">
        <v>71</v>
      </c>
      <c r="BR44" s="121">
        <v>110</v>
      </c>
      <c r="BS44" s="121">
        <v>105</v>
      </c>
      <c r="BT44" s="119">
        <v>116</v>
      </c>
      <c r="BU44" s="203">
        <v>108</v>
      </c>
      <c r="BV44" s="121">
        <v>116</v>
      </c>
      <c r="BW44" s="121">
        <v>100</v>
      </c>
      <c r="BX44" s="121">
        <v>105</v>
      </c>
      <c r="BY44" s="121">
        <v>118</v>
      </c>
      <c r="BZ44" s="121">
        <v>96</v>
      </c>
      <c r="CA44" s="121">
        <v>108</v>
      </c>
      <c r="CB44" s="120">
        <v>110</v>
      </c>
      <c r="CC44" s="121"/>
      <c r="CD44" s="121"/>
      <c r="CE44" s="119"/>
      <c r="CF44" s="128">
        <f t="shared" si="5"/>
        <v>69</v>
      </c>
      <c r="CG44" s="119">
        <f t="shared" si="6"/>
        <v>7485</v>
      </c>
      <c r="CH44" s="124">
        <f t="shared" si="7"/>
        <v>108.47826086956522</v>
      </c>
      <c r="CI44" s="121">
        <f t="shared" si="8"/>
        <v>163</v>
      </c>
      <c r="CJ44" s="125">
        <f t="shared" si="9"/>
        <v>71</v>
      </c>
    </row>
    <row r="45" spans="1:88" ht="14.25">
      <c r="A45" s="236">
        <v>44</v>
      </c>
      <c r="B45" s="114" t="s">
        <v>295</v>
      </c>
      <c r="C45" s="115" t="s">
        <v>10</v>
      </c>
      <c r="D45" s="116"/>
      <c r="E45" s="116"/>
      <c r="F45" s="116"/>
      <c r="G45" s="116"/>
      <c r="H45" s="116"/>
      <c r="I45" s="116"/>
      <c r="J45" s="117"/>
      <c r="K45" s="118"/>
      <c r="L45" s="116"/>
      <c r="M45" s="116"/>
      <c r="N45" s="116"/>
      <c r="O45" s="116"/>
      <c r="P45" s="116"/>
      <c r="Q45" s="117"/>
      <c r="R45" s="118"/>
      <c r="S45" s="116">
        <v>105</v>
      </c>
      <c r="T45" s="116">
        <v>93</v>
      </c>
      <c r="U45" s="116"/>
      <c r="V45" s="119"/>
      <c r="W45" s="119"/>
      <c r="X45" s="120"/>
      <c r="Y45" s="121">
        <v>99</v>
      </c>
      <c r="Z45" s="119"/>
      <c r="AA45" s="119">
        <v>152</v>
      </c>
      <c r="AB45" s="119">
        <v>134</v>
      </c>
      <c r="AC45" s="119">
        <v>118</v>
      </c>
      <c r="AD45" s="119">
        <v>100</v>
      </c>
      <c r="AE45" s="120">
        <v>86</v>
      </c>
      <c r="AF45" s="121"/>
      <c r="AG45" s="119"/>
      <c r="AH45" s="119"/>
      <c r="AI45" s="119"/>
      <c r="AJ45" s="119">
        <v>87</v>
      </c>
      <c r="AK45" s="119">
        <v>125</v>
      </c>
      <c r="AL45" s="120">
        <v>97</v>
      </c>
      <c r="AM45" s="121"/>
      <c r="AN45" s="121"/>
      <c r="AO45" s="121"/>
      <c r="AP45" s="121"/>
      <c r="AQ45" s="121">
        <v>99</v>
      </c>
      <c r="AR45" s="119">
        <v>123</v>
      </c>
      <c r="AS45" s="203">
        <v>118</v>
      </c>
      <c r="AT45" s="121"/>
      <c r="AU45" s="121"/>
      <c r="AV45" s="121"/>
      <c r="AW45" s="121"/>
      <c r="AX45" s="121"/>
      <c r="AY45" s="119"/>
      <c r="AZ45" s="203"/>
      <c r="BA45" s="121"/>
      <c r="BB45" s="121"/>
      <c r="BC45" s="121"/>
      <c r="BD45" s="121"/>
      <c r="BE45" s="121">
        <v>112</v>
      </c>
      <c r="BF45" s="121">
        <v>92</v>
      </c>
      <c r="BG45" s="120">
        <v>118</v>
      </c>
      <c r="BH45" s="121"/>
      <c r="BI45" s="121"/>
      <c r="BJ45" s="121"/>
      <c r="BK45" s="121">
        <v>113</v>
      </c>
      <c r="BL45" s="121">
        <v>105</v>
      </c>
      <c r="BM45" s="121">
        <v>100</v>
      </c>
      <c r="BN45" s="120">
        <v>130</v>
      </c>
      <c r="BO45" s="121"/>
      <c r="BP45" s="121"/>
      <c r="BQ45" s="121"/>
      <c r="BR45" s="121"/>
      <c r="BS45" s="121"/>
      <c r="BT45" s="119"/>
      <c r="BU45" s="203"/>
      <c r="BV45" s="121"/>
      <c r="BW45" s="121"/>
      <c r="BX45" s="121"/>
      <c r="BY45" s="121">
        <v>104</v>
      </c>
      <c r="BZ45" s="121">
        <v>95</v>
      </c>
      <c r="CA45" s="121">
        <v>110</v>
      </c>
      <c r="CB45" s="120">
        <v>92</v>
      </c>
      <c r="CC45" s="121"/>
      <c r="CD45" s="121"/>
      <c r="CE45" s="119"/>
      <c r="CF45" s="197">
        <f t="shared" si="5"/>
        <v>25</v>
      </c>
      <c r="CG45" s="119">
        <f t="shared" si="6"/>
        <v>2707</v>
      </c>
      <c r="CH45" s="124">
        <f t="shared" si="7"/>
        <v>108.28</v>
      </c>
      <c r="CI45" s="121">
        <f t="shared" si="8"/>
        <v>152</v>
      </c>
      <c r="CJ45" s="125">
        <f t="shared" si="9"/>
        <v>86</v>
      </c>
    </row>
    <row r="46" spans="1:88" ht="14.25">
      <c r="A46" s="234">
        <v>45</v>
      </c>
      <c r="B46" s="99" t="s">
        <v>393</v>
      </c>
      <c r="C46" s="100" t="s">
        <v>16</v>
      </c>
      <c r="D46" s="101"/>
      <c r="E46" s="101"/>
      <c r="F46" s="101"/>
      <c r="G46" s="101"/>
      <c r="H46" s="101"/>
      <c r="I46" s="101"/>
      <c r="J46" s="102"/>
      <c r="K46" s="103"/>
      <c r="L46" s="101"/>
      <c r="M46" s="101"/>
      <c r="N46" s="101"/>
      <c r="O46" s="101"/>
      <c r="P46" s="101"/>
      <c r="Q46" s="102"/>
      <c r="R46" s="103"/>
      <c r="S46" s="101"/>
      <c r="T46" s="101"/>
      <c r="U46" s="101"/>
      <c r="V46" s="104"/>
      <c r="W46" s="104"/>
      <c r="X46" s="105"/>
      <c r="Y46" s="106"/>
      <c r="Z46" s="104"/>
      <c r="AA46" s="104"/>
      <c r="AB46" s="104"/>
      <c r="AC46" s="104"/>
      <c r="AD46" s="104"/>
      <c r="AE46" s="105"/>
      <c r="AF46" s="106"/>
      <c r="AG46" s="104"/>
      <c r="AH46" s="104"/>
      <c r="AI46" s="104"/>
      <c r="AJ46" s="104"/>
      <c r="AK46" s="104"/>
      <c r="AL46" s="105"/>
      <c r="AM46" s="106"/>
      <c r="AN46" s="106"/>
      <c r="AO46" s="106"/>
      <c r="AP46" s="106"/>
      <c r="AQ46" s="106"/>
      <c r="AR46" s="104"/>
      <c r="AS46" s="201"/>
      <c r="AT46" s="106"/>
      <c r="AU46" s="106"/>
      <c r="AV46" s="106"/>
      <c r="AW46" s="106">
        <v>84</v>
      </c>
      <c r="AX46" s="106">
        <v>91</v>
      </c>
      <c r="AY46" s="104">
        <v>142</v>
      </c>
      <c r="AZ46" s="201">
        <v>111</v>
      </c>
      <c r="BA46" s="106"/>
      <c r="BB46" s="106"/>
      <c r="BC46" s="106"/>
      <c r="BD46" s="106"/>
      <c r="BE46" s="106"/>
      <c r="BF46" s="106"/>
      <c r="BG46" s="105"/>
      <c r="BH46" s="106"/>
      <c r="BI46" s="106"/>
      <c r="BJ46" s="106"/>
      <c r="BK46" s="106"/>
      <c r="BL46" s="106"/>
      <c r="BM46" s="106"/>
      <c r="BN46" s="105"/>
      <c r="BO46" s="106"/>
      <c r="BP46" s="106"/>
      <c r="BQ46" s="106"/>
      <c r="BR46" s="106"/>
      <c r="BS46" s="106"/>
      <c r="BT46" s="104"/>
      <c r="BU46" s="201"/>
      <c r="BV46" s="106"/>
      <c r="BW46" s="106"/>
      <c r="BX46" s="106"/>
      <c r="BY46" s="106"/>
      <c r="BZ46" s="106"/>
      <c r="CA46" s="106"/>
      <c r="CB46" s="105"/>
      <c r="CC46" s="106"/>
      <c r="CD46" s="106"/>
      <c r="CE46" s="104"/>
      <c r="CF46" s="196">
        <f t="shared" si="5"/>
        <v>4</v>
      </c>
      <c r="CG46" s="104">
        <f t="shared" si="6"/>
        <v>428</v>
      </c>
      <c r="CH46" s="107">
        <f t="shared" si="7"/>
        <v>107</v>
      </c>
      <c r="CI46" s="106">
        <f t="shared" si="8"/>
        <v>142</v>
      </c>
      <c r="CJ46" s="109">
        <f t="shared" si="9"/>
        <v>84</v>
      </c>
    </row>
    <row r="47" spans="1:88" ht="14.25">
      <c r="A47" s="234">
        <v>46</v>
      </c>
      <c r="B47" s="99" t="s">
        <v>181</v>
      </c>
      <c r="C47" s="100" t="s">
        <v>10</v>
      </c>
      <c r="D47" s="101"/>
      <c r="E47" s="101"/>
      <c r="F47" s="101"/>
      <c r="G47" s="101">
        <v>102</v>
      </c>
      <c r="H47" s="101">
        <v>104</v>
      </c>
      <c r="I47" s="101"/>
      <c r="J47" s="102">
        <v>70</v>
      </c>
      <c r="K47" s="103"/>
      <c r="L47" s="101"/>
      <c r="M47" s="101"/>
      <c r="N47" s="101"/>
      <c r="O47" s="101">
        <v>104</v>
      </c>
      <c r="P47" s="101">
        <v>111</v>
      </c>
      <c r="Q47" s="102">
        <v>91</v>
      </c>
      <c r="R47" s="103"/>
      <c r="S47" s="101"/>
      <c r="T47" s="101"/>
      <c r="U47" s="101"/>
      <c r="V47" s="104"/>
      <c r="W47" s="104"/>
      <c r="X47" s="105"/>
      <c r="Y47" s="106">
        <v>100</v>
      </c>
      <c r="Z47" s="104">
        <v>122</v>
      </c>
      <c r="AA47" s="104"/>
      <c r="AB47" s="104">
        <v>114</v>
      </c>
      <c r="AC47" s="104">
        <v>112</v>
      </c>
      <c r="AD47" s="104">
        <v>115</v>
      </c>
      <c r="AE47" s="105">
        <v>100</v>
      </c>
      <c r="AF47" s="106"/>
      <c r="AG47" s="104"/>
      <c r="AH47" s="104"/>
      <c r="AI47" s="104"/>
      <c r="AJ47" s="104">
        <v>100</v>
      </c>
      <c r="AK47" s="104">
        <v>92</v>
      </c>
      <c r="AL47" s="105">
        <v>125</v>
      </c>
      <c r="AM47" s="106"/>
      <c r="AN47" s="106"/>
      <c r="AO47" s="106"/>
      <c r="AP47" s="106"/>
      <c r="AQ47" s="106">
        <v>109</v>
      </c>
      <c r="AR47" s="104">
        <v>106</v>
      </c>
      <c r="AS47" s="201">
        <v>94</v>
      </c>
      <c r="AT47" s="106"/>
      <c r="AU47" s="106"/>
      <c r="AV47" s="106"/>
      <c r="AW47" s="106"/>
      <c r="AX47" s="106"/>
      <c r="AY47" s="104"/>
      <c r="AZ47" s="201"/>
      <c r="BA47" s="106"/>
      <c r="BB47" s="106"/>
      <c r="BC47" s="106"/>
      <c r="BD47" s="106"/>
      <c r="BE47" s="106">
        <v>93</v>
      </c>
      <c r="BF47" s="106">
        <v>122</v>
      </c>
      <c r="BG47" s="105">
        <v>101</v>
      </c>
      <c r="BH47" s="106"/>
      <c r="BI47" s="106"/>
      <c r="BJ47" s="106"/>
      <c r="BK47" s="106"/>
      <c r="BL47" s="106"/>
      <c r="BM47" s="106"/>
      <c r="BN47" s="105"/>
      <c r="BO47" s="106">
        <v>90</v>
      </c>
      <c r="BP47" s="106"/>
      <c r="BQ47" s="106">
        <v>95</v>
      </c>
      <c r="BR47" s="106"/>
      <c r="BS47" s="106"/>
      <c r="BT47" s="104"/>
      <c r="BU47" s="201"/>
      <c r="BV47" s="106"/>
      <c r="BW47" s="106"/>
      <c r="BX47" s="106"/>
      <c r="BY47" s="106">
        <v>99</v>
      </c>
      <c r="BZ47" s="106">
        <v>118</v>
      </c>
      <c r="CA47" s="106">
        <v>108</v>
      </c>
      <c r="CB47" s="105">
        <v>96</v>
      </c>
      <c r="CC47" s="106"/>
      <c r="CD47" s="106"/>
      <c r="CE47" s="104"/>
      <c r="CF47" s="196">
        <f t="shared" si="5"/>
        <v>27</v>
      </c>
      <c r="CG47" s="104">
        <f t="shared" si="6"/>
        <v>2793</v>
      </c>
      <c r="CH47" s="107">
        <f t="shared" si="7"/>
        <v>103.44444444444444</v>
      </c>
      <c r="CI47" s="106">
        <f t="shared" si="8"/>
        <v>125</v>
      </c>
      <c r="CJ47" s="109">
        <f t="shared" si="9"/>
        <v>70</v>
      </c>
    </row>
    <row r="48" spans="1:88" ht="14.25">
      <c r="A48" s="130">
        <v>47</v>
      </c>
      <c r="B48" s="114" t="s">
        <v>179</v>
      </c>
      <c r="C48" s="115" t="s">
        <v>13</v>
      </c>
      <c r="D48" s="116">
        <v>85</v>
      </c>
      <c r="E48" s="116"/>
      <c r="F48" s="116">
        <v>95</v>
      </c>
      <c r="G48" s="116">
        <v>81</v>
      </c>
      <c r="H48" s="116">
        <v>84</v>
      </c>
      <c r="I48" s="116">
        <v>121</v>
      </c>
      <c r="J48" s="117">
        <v>119</v>
      </c>
      <c r="K48" s="118"/>
      <c r="L48" s="116">
        <v>77</v>
      </c>
      <c r="M48" s="116">
        <v>84</v>
      </c>
      <c r="N48" s="116">
        <v>89</v>
      </c>
      <c r="O48" s="116"/>
      <c r="P48" s="116">
        <v>90</v>
      </c>
      <c r="Q48" s="117">
        <v>125</v>
      </c>
      <c r="R48" s="118">
        <v>92</v>
      </c>
      <c r="S48" s="116"/>
      <c r="T48" s="116"/>
      <c r="U48" s="116">
        <v>120</v>
      </c>
      <c r="V48" s="119"/>
      <c r="W48" s="119">
        <v>108</v>
      </c>
      <c r="X48" s="120">
        <v>80</v>
      </c>
      <c r="Y48" s="121">
        <v>91</v>
      </c>
      <c r="Z48" s="119">
        <v>90</v>
      </c>
      <c r="AA48" s="119"/>
      <c r="AB48" s="119">
        <v>95</v>
      </c>
      <c r="AC48" s="119">
        <v>134</v>
      </c>
      <c r="AD48" s="119"/>
      <c r="AE48" s="120">
        <v>68</v>
      </c>
      <c r="AF48" s="121">
        <v>84</v>
      </c>
      <c r="AG48" s="119"/>
      <c r="AH48" s="119">
        <v>70</v>
      </c>
      <c r="AI48" s="119">
        <v>87</v>
      </c>
      <c r="AJ48" s="119">
        <v>104</v>
      </c>
      <c r="AK48" s="119">
        <v>115</v>
      </c>
      <c r="AL48" s="120">
        <v>98</v>
      </c>
      <c r="AM48" s="121">
        <v>78</v>
      </c>
      <c r="AN48" s="121">
        <v>73</v>
      </c>
      <c r="AO48" s="121">
        <v>112</v>
      </c>
      <c r="AP48" s="121">
        <v>100</v>
      </c>
      <c r="AQ48" s="121">
        <v>89</v>
      </c>
      <c r="AR48" s="119">
        <v>105</v>
      </c>
      <c r="AS48" s="203">
        <v>87</v>
      </c>
      <c r="AT48" s="121"/>
      <c r="AU48" s="121"/>
      <c r="AV48" s="121"/>
      <c r="AW48" s="121"/>
      <c r="AX48" s="121">
        <v>108</v>
      </c>
      <c r="AY48" s="119">
        <v>131</v>
      </c>
      <c r="AZ48" s="203">
        <v>103</v>
      </c>
      <c r="BA48" s="121">
        <v>84</v>
      </c>
      <c r="BB48" s="121">
        <v>95</v>
      </c>
      <c r="BC48" s="121">
        <v>116</v>
      </c>
      <c r="BD48" s="121">
        <v>97</v>
      </c>
      <c r="BE48" s="121">
        <v>95</v>
      </c>
      <c r="BF48" s="121">
        <v>125</v>
      </c>
      <c r="BG48" s="120">
        <v>92</v>
      </c>
      <c r="BH48" s="121">
        <v>89</v>
      </c>
      <c r="BI48" s="121">
        <v>105</v>
      </c>
      <c r="BJ48" s="121">
        <v>123</v>
      </c>
      <c r="BK48" s="121">
        <v>96</v>
      </c>
      <c r="BL48" s="121">
        <v>108</v>
      </c>
      <c r="BM48" s="121">
        <v>71</v>
      </c>
      <c r="BN48" s="120">
        <v>109</v>
      </c>
      <c r="BO48" s="121">
        <v>125</v>
      </c>
      <c r="BP48" s="121">
        <v>117</v>
      </c>
      <c r="BQ48" s="121">
        <v>124</v>
      </c>
      <c r="BR48" s="121">
        <v>100</v>
      </c>
      <c r="BS48" s="121"/>
      <c r="BT48" s="119"/>
      <c r="BU48" s="203"/>
      <c r="BV48" s="121">
        <v>114</v>
      </c>
      <c r="BW48" s="121">
        <v>111</v>
      </c>
      <c r="BX48" s="121">
        <v>120</v>
      </c>
      <c r="BY48" s="121">
        <v>117</v>
      </c>
      <c r="BZ48" s="121"/>
      <c r="CA48" s="121"/>
      <c r="CB48" s="120"/>
      <c r="CC48" s="121"/>
      <c r="CD48" s="121"/>
      <c r="CE48" s="119"/>
      <c r="CF48" s="128">
        <f t="shared" si="5"/>
        <v>58</v>
      </c>
      <c r="CG48" s="119">
        <f t="shared" si="6"/>
        <v>5805</v>
      </c>
      <c r="CH48" s="124">
        <f t="shared" si="7"/>
        <v>100.08620689655173</v>
      </c>
      <c r="CI48" s="121">
        <f t="shared" si="8"/>
        <v>134</v>
      </c>
      <c r="CJ48" s="125">
        <f t="shared" si="9"/>
        <v>68</v>
      </c>
    </row>
    <row r="49" spans="1:88" ht="14.25">
      <c r="A49" s="213">
        <v>48</v>
      </c>
      <c r="B49" s="113" t="s">
        <v>177</v>
      </c>
      <c r="C49" s="100" t="s">
        <v>13</v>
      </c>
      <c r="D49" s="101">
        <v>87</v>
      </c>
      <c r="E49" s="101"/>
      <c r="F49" s="101">
        <v>70</v>
      </c>
      <c r="G49" s="101"/>
      <c r="H49" s="101"/>
      <c r="I49" s="101">
        <v>82</v>
      </c>
      <c r="J49" s="105">
        <v>114</v>
      </c>
      <c r="K49" s="103">
        <v>104</v>
      </c>
      <c r="L49" s="101">
        <v>116</v>
      </c>
      <c r="M49" s="101">
        <v>72</v>
      </c>
      <c r="N49" s="101"/>
      <c r="O49" s="101">
        <v>83</v>
      </c>
      <c r="P49" s="101">
        <v>142</v>
      </c>
      <c r="Q49" s="102"/>
      <c r="R49" s="103"/>
      <c r="S49" s="101">
        <v>109</v>
      </c>
      <c r="T49" s="101">
        <v>105</v>
      </c>
      <c r="U49" s="101"/>
      <c r="V49" s="104">
        <v>103</v>
      </c>
      <c r="W49" s="104">
        <v>106</v>
      </c>
      <c r="X49" s="105">
        <v>113</v>
      </c>
      <c r="Y49" s="106">
        <v>104</v>
      </c>
      <c r="Z49" s="104"/>
      <c r="AA49" s="104">
        <v>75</v>
      </c>
      <c r="AB49" s="104">
        <v>87</v>
      </c>
      <c r="AC49" s="104">
        <v>129</v>
      </c>
      <c r="AD49" s="104">
        <v>96</v>
      </c>
      <c r="AE49" s="105">
        <v>97</v>
      </c>
      <c r="AF49" s="106"/>
      <c r="AG49" s="104">
        <v>89</v>
      </c>
      <c r="AH49" s="104">
        <v>99</v>
      </c>
      <c r="AI49" s="104">
        <v>111</v>
      </c>
      <c r="AJ49" s="104">
        <v>94</v>
      </c>
      <c r="AK49" s="104">
        <v>131</v>
      </c>
      <c r="AL49" s="105">
        <v>90</v>
      </c>
      <c r="AM49" s="106">
        <v>108</v>
      </c>
      <c r="AN49" s="104"/>
      <c r="AO49" s="104">
        <v>85</v>
      </c>
      <c r="AP49" s="104">
        <v>107</v>
      </c>
      <c r="AQ49" s="104"/>
      <c r="AR49" s="104">
        <v>84</v>
      </c>
      <c r="AS49" s="105">
        <v>96</v>
      </c>
      <c r="AT49" s="106"/>
      <c r="AU49" s="104"/>
      <c r="AV49" s="104"/>
      <c r="AW49" s="104"/>
      <c r="AX49" s="104">
        <v>100</v>
      </c>
      <c r="AY49" s="104">
        <v>84</v>
      </c>
      <c r="AZ49" s="105">
        <v>110</v>
      </c>
      <c r="BA49" s="106">
        <v>90</v>
      </c>
      <c r="BB49" s="106">
        <v>102</v>
      </c>
      <c r="BC49" s="106">
        <v>89</v>
      </c>
      <c r="BD49" s="106">
        <v>103</v>
      </c>
      <c r="BE49" s="106">
        <v>24</v>
      </c>
      <c r="BF49" s="106">
        <v>91</v>
      </c>
      <c r="BG49" s="105">
        <v>80</v>
      </c>
      <c r="BH49" s="106"/>
      <c r="BI49" s="106">
        <v>116</v>
      </c>
      <c r="BJ49" s="106">
        <v>109</v>
      </c>
      <c r="BK49" s="106">
        <v>105</v>
      </c>
      <c r="BL49" s="106">
        <v>91</v>
      </c>
      <c r="BM49" s="106">
        <v>130</v>
      </c>
      <c r="BN49" s="105">
        <v>88</v>
      </c>
      <c r="BO49" s="106"/>
      <c r="BP49" s="106"/>
      <c r="BQ49" s="106">
        <v>100</v>
      </c>
      <c r="BR49" s="106">
        <v>105</v>
      </c>
      <c r="BS49" s="106"/>
      <c r="BT49" s="104"/>
      <c r="BU49" s="201"/>
      <c r="BV49" s="106">
        <v>100</v>
      </c>
      <c r="BW49" s="106">
        <v>131</v>
      </c>
      <c r="BX49" s="106">
        <v>116</v>
      </c>
      <c r="BY49" s="106"/>
      <c r="BZ49" s="106"/>
      <c r="CA49" s="106"/>
      <c r="CB49" s="105"/>
      <c r="CC49" s="106"/>
      <c r="CD49" s="104"/>
      <c r="CE49" s="105"/>
      <c r="CF49" s="106">
        <f t="shared" si="5"/>
        <v>52</v>
      </c>
      <c r="CG49" s="104">
        <f t="shared" si="6"/>
        <v>5152</v>
      </c>
      <c r="CH49" s="107">
        <f t="shared" si="7"/>
        <v>99.07692307692308</v>
      </c>
      <c r="CI49" s="104">
        <f t="shared" si="8"/>
        <v>142</v>
      </c>
      <c r="CJ49" s="109">
        <f t="shared" si="9"/>
        <v>24</v>
      </c>
    </row>
    <row r="50" spans="1:88" ht="14.25">
      <c r="A50" s="237">
        <v>49</v>
      </c>
      <c r="B50" s="99" t="s">
        <v>135</v>
      </c>
      <c r="C50" s="100" t="s">
        <v>19</v>
      </c>
      <c r="D50" s="101"/>
      <c r="E50" s="101"/>
      <c r="F50" s="101">
        <v>96</v>
      </c>
      <c r="G50" s="101"/>
      <c r="H50" s="101"/>
      <c r="I50" s="101"/>
      <c r="J50" s="102"/>
      <c r="K50" s="103"/>
      <c r="L50" s="101"/>
      <c r="M50" s="101"/>
      <c r="N50" s="101"/>
      <c r="O50" s="101"/>
      <c r="P50" s="101"/>
      <c r="Q50" s="102"/>
      <c r="R50" s="103"/>
      <c r="S50" s="101"/>
      <c r="T50" s="101"/>
      <c r="U50" s="101"/>
      <c r="V50" s="104"/>
      <c r="W50" s="104"/>
      <c r="X50" s="105"/>
      <c r="Y50" s="106"/>
      <c r="Z50" s="104"/>
      <c r="AA50" s="104"/>
      <c r="AB50" s="104"/>
      <c r="AC50" s="104"/>
      <c r="AD50" s="104"/>
      <c r="AE50" s="105"/>
      <c r="AF50" s="106"/>
      <c r="AG50" s="104"/>
      <c r="AH50" s="104"/>
      <c r="AI50" s="104"/>
      <c r="AJ50" s="104"/>
      <c r="AK50" s="104"/>
      <c r="AL50" s="105"/>
      <c r="AM50" s="106"/>
      <c r="AN50" s="104"/>
      <c r="AO50" s="104"/>
      <c r="AP50" s="104"/>
      <c r="AQ50" s="104"/>
      <c r="AR50" s="104"/>
      <c r="AS50" s="105"/>
      <c r="AT50" s="106"/>
      <c r="AU50" s="104"/>
      <c r="AV50" s="104"/>
      <c r="AW50" s="104"/>
      <c r="AX50" s="104"/>
      <c r="AY50" s="104"/>
      <c r="AZ50" s="105"/>
      <c r="BA50" s="106"/>
      <c r="BB50" s="106"/>
      <c r="BC50" s="106"/>
      <c r="BD50" s="106"/>
      <c r="BE50" s="106"/>
      <c r="BF50" s="106"/>
      <c r="BG50" s="105"/>
      <c r="BH50" s="106"/>
      <c r="BI50" s="106"/>
      <c r="BJ50" s="106"/>
      <c r="BK50" s="106"/>
      <c r="BL50" s="106"/>
      <c r="BM50" s="106"/>
      <c r="BN50" s="105"/>
      <c r="BO50" s="106"/>
      <c r="BP50" s="106"/>
      <c r="BQ50" s="106"/>
      <c r="BR50" s="106"/>
      <c r="BS50" s="106"/>
      <c r="BT50" s="104"/>
      <c r="BU50" s="201"/>
      <c r="BV50" s="106"/>
      <c r="BW50" s="106"/>
      <c r="BX50" s="106"/>
      <c r="BY50" s="106"/>
      <c r="BZ50" s="106"/>
      <c r="CA50" s="106"/>
      <c r="CB50" s="105"/>
      <c r="CC50" s="106"/>
      <c r="CD50" s="104"/>
      <c r="CE50" s="105"/>
      <c r="CF50" s="214">
        <f t="shared" si="5"/>
        <v>1</v>
      </c>
      <c r="CG50" s="104">
        <f t="shared" si="6"/>
        <v>96</v>
      </c>
      <c r="CH50" s="107">
        <f t="shared" si="7"/>
        <v>96</v>
      </c>
      <c r="CI50" s="104">
        <f t="shared" si="8"/>
        <v>96</v>
      </c>
      <c r="CJ50" s="109">
        <f t="shared" si="9"/>
        <v>96</v>
      </c>
    </row>
    <row r="51" spans="1:88" ht="14.25">
      <c r="A51" s="213">
        <v>50</v>
      </c>
      <c r="B51" s="113" t="s">
        <v>186</v>
      </c>
      <c r="C51" s="100" t="s">
        <v>13</v>
      </c>
      <c r="D51" s="101"/>
      <c r="E51" s="101">
        <v>101</v>
      </c>
      <c r="F51" s="101">
        <v>79</v>
      </c>
      <c r="G51" s="101"/>
      <c r="H51" s="101"/>
      <c r="I51" s="101">
        <v>76</v>
      </c>
      <c r="J51" s="102">
        <v>79</v>
      </c>
      <c r="K51" s="103"/>
      <c r="L51" s="101">
        <v>96</v>
      </c>
      <c r="M51" s="101">
        <v>121</v>
      </c>
      <c r="N51" s="101"/>
      <c r="O51" s="101">
        <v>90</v>
      </c>
      <c r="P51" s="101"/>
      <c r="Q51" s="102">
        <v>82</v>
      </c>
      <c r="R51" s="103">
        <v>84</v>
      </c>
      <c r="S51" s="101"/>
      <c r="T51" s="101">
        <v>101</v>
      </c>
      <c r="U51" s="101"/>
      <c r="V51" s="104"/>
      <c r="W51" s="104"/>
      <c r="X51" s="105"/>
      <c r="Y51" s="106">
        <v>89</v>
      </c>
      <c r="Z51" s="104">
        <v>77</v>
      </c>
      <c r="AA51" s="104">
        <v>104</v>
      </c>
      <c r="AB51" s="104">
        <v>92</v>
      </c>
      <c r="AC51" s="104"/>
      <c r="AD51" s="104">
        <v>97</v>
      </c>
      <c r="AE51" s="105">
        <v>110</v>
      </c>
      <c r="AF51" s="106">
        <v>100</v>
      </c>
      <c r="AG51" s="104">
        <v>120</v>
      </c>
      <c r="AH51" s="104">
        <v>109</v>
      </c>
      <c r="AI51" s="104">
        <v>114</v>
      </c>
      <c r="AJ51" s="104">
        <v>114</v>
      </c>
      <c r="AK51" s="104">
        <v>75</v>
      </c>
      <c r="AL51" s="105">
        <v>121</v>
      </c>
      <c r="AM51" s="106"/>
      <c r="AN51" s="104">
        <v>73</v>
      </c>
      <c r="AO51" s="104">
        <v>92</v>
      </c>
      <c r="AP51" s="104">
        <v>101</v>
      </c>
      <c r="AQ51" s="104">
        <v>93</v>
      </c>
      <c r="AR51" s="104">
        <v>74</v>
      </c>
      <c r="AS51" s="105">
        <v>86</v>
      </c>
      <c r="AT51" s="106"/>
      <c r="AU51" s="104"/>
      <c r="AV51" s="104"/>
      <c r="AW51" s="104"/>
      <c r="AX51" s="104">
        <v>116</v>
      </c>
      <c r="AY51" s="104">
        <v>103</v>
      </c>
      <c r="AZ51" s="105">
        <v>98</v>
      </c>
      <c r="BA51" s="106">
        <v>75</v>
      </c>
      <c r="BB51" s="106">
        <v>97</v>
      </c>
      <c r="BC51" s="106">
        <v>94</v>
      </c>
      <c r="BD51" s="106">
        <v>82</v>
      </c>
      <c r="BE51" s="106"/>
      <c r="BF51" s="106"/>
      <c r="BG51" s="105"/>
      <c r="BH51" s="106">
        <v>94</v>
      </c>
      <c r="BI51" s="106">
        <v>105</v>
      </c>
      <c r="BJ51" s="106">
        <v>117</v>
      </c>
      <c r="BK51" s="106">
        <v>82</v>
      </c>
      <c r="BL51" s="106"/>
      <c r="BM51" s="106"/>
      <c r="BN51" s="105"/>
      <c r="BO51" s="106"/>
      <c r="BP51" s="106"/>
      <c r="BQ51" s="106"/>
      <c r="BR51" s="106"/>
      <c r="BS51" s="106"/>
      <c r="BT51" s="104"/>
      <c r="BU51" s="201"/>
      <c r="BV51" s="106">
        <v>107</v>
      </c>
      <c r="BW51" s="106">
        <v>110</v>
      </c>
      <c r="BX51" s="106">
        <v>93</v>
      </c>
      <c r="BY51" s="106"/>
      <c r="BZ51" s="106"/>
      <c r="CA51" s="106"/>
      <c r="CB51" s="105"/>
      <c r="CC51" s="106"/>
      <c r="CD51" s="104"/>
      <c r="CE51" s="105"/>
      <c r="CF51" s="106">
        <f t="shared" si="5"/>
        <v>43</v>
      </c>
      <c r="CG51" s="104">
        <f t="shared" si="6"/>
        <v>4123</v>
      </c>
      <c r="CH51" s="107">
        <f t="shared" si="7"/>
        <v>95.883720930232556</v>
      </c>
      <c r="CI51" s="104">
        <f t="shared" si="8"/>
        <v>121</v>
      </c>
      <c r="CJ51" s="109">
        <f t="shared" si="9"/>
        <v>73</v>
      </c>
    </row>
    <row r="52" spans="1:88" ht="14.25">
      <c r="A52" s="237">
        <v>51</v>
      </c>
      <c r="B52" s="113" t="s">
        <v>394</v>
      </c>
      <c r="C52" s="100" t="s">
        <v>10</v>
      </c>
      <c r="D52" s="101"/>
      <c r="E52" s="101"/>
      <c r="F52" s="101"/>
      <c r="G52" s="101"/>
      <c r="H52" s="101"/>
      <c r="I52" s="101"/>
      <c r="J52" s="102"/>
      <c r="K52" s="103"/>
      <c r="L52" s="101"/>
      <c r="M52" s="101"/>
      <c r="N52" s="101"/>
      <c r="O52" s="101"/>
      <c r="P52" s="101"/>
      <c r="Q52" s="102"/>
      <c r="R52" s="103"/>
      <c r="S52" s="101"/>
      <c r="T52" s="101"/>
      <c r="U52" s="101"/>
      <c r="V52" s="104"/>
      <c r="W52" s="104"/>
      <c r="X52" s="105"/>
      <c r="Y52" s="106"/>
      <c r="Z52" s="104"/>
      <c r="AA52" s="104"/>
      <c r="AB52" s="104"/>
      <c r="AC52" s="104"/>
      <c r="AD52" s="104"/>
      <c r="AE52" s="105"/>
      <c r="AF52" s="106"/>
      <c r="AG52" s="104"/>
      <c r="AH52" s="104"/>
      <c r="AI52" s="104"/>
      <c r="AJ52" s="104"/>
      <c r="AK52" s="104"/>
      <c r="AL52" s="105"/>
      <c r="AM52" s="106"/>
      <c r="AN52" s="104"/>
      <c r="AO52" s="104"/>
      <c r="AP52" s="104"/>
      <c r="AQ52" s="104"/>
      <c r="AR52" s="104"/>
      <c r="AS52" s="105"/>
      <c r="AT52" s="106">
        <v>104</v>
      </c>
      <c r="AU52" s="104">
        <v>95</v>
      </c>
      <c r="AV52" s="104">
        <v>91</v>
      </c>
      <c r="AW52" s="104">
        <v>90</v>
      </c>
      <c r="AX52" s="104"/>
      <c r="AY52" s="104"/>
      <c r="AZ52" s="105"/>
      <c r="BA52" s="106"/>
      <c r="BB52" s="106"/>
      <c r="BC52" s="106"/>
      <c r="BD52" s="106"/>
      <c r="BE52" s="106"/>
      <c r="BF52" s="106"/>
      <c r="BG52" s="105"/>
      <c r="BH52" s="106"/>
      <c r="BI52" s="106"/>
      <c r="BJ52" s="106"/>
      <c r="BK52" s="106"/>
      <c r="BL52" s="106"/>
      <c r="BM52" s="106"/>
      <c r="BN52" s="105"/>
      <c r="BO52" s="106"/>
      <c r="BP52" s="106"/>
      <c r="BQ52" s="106"/>
      <c r="BR52" s="106"/>
      <c r="BS52" s="106"/>
      <c r="BT52" s="104"/>
      <c r="BU52" s="201"/>
      <c r="BV52" s="106"/>
      <c r="BW52" s="106"/>
      <c r="BX52" s="106"/>
      <c r="BY52" s="106"/>
      <c r="BZ52" s="106"/>
      <c r="CA52" s="106"/>
      <c r="CB52" s="105"/>
      <c r="CC52" s="106"/>
      <c r="CD52" s="104"/>
      <c r="CE52" s="105"/>
      <c r="CF52" s="214">
        <f t="shared" si="5"/>
        <v>4</v>
      </c>
      <c r="CG52" s="104">
        <f t="shared" si="6"/>
        <v>380</v>
      </c>
      <c r="CH52" s="107">
        <f t="shared" si="7"/>
        <v>95</v>
      </c>
      <c r="CI52" s="104">
        <f t="shared" si="8"/>
        <v>104</v>
      </c>
      <c r="CJ52" s="109">
        <f t="shared" si="9"/>
        <v>90</v>
      </c>
    </row>
    <row r="53" spans="1:88" ht="14.25">
      <c r="A53" s="238">
        <v>52</v>
      </c>
      <c r="B53" s="114" t="s">
        <v>175</v>
      </c>
      <c r="C53" s="115" t="s">
        <v>10</v>
      </c>
      <c r="D53" s="116">
        <v>99</v>
      </c>
      <c r="E53" s="116">
        <v>94</v>
      </c>
      <c r="F53" s="116">
        <v>81</v>
      </c>
      <c r="G53" s="116"/>
      <c r="H53" s="116"/>
      <c r="I53" s="116"/>
      <c r="J53" s="117"/>
      <c r="K53" s="118"/>
      <c r="L53" s="116"/>
      <c r="M53" s="116"/>
      <c r="N53" s="116"/>
      <c r="O53" s="116"/>
      <c r="P53" s="116"/>
      <c r="Q53" s="117"/>
      <c r="R53" s="118"/>
      <c r="S53" s="116"/>
      <c r="T53" s="116"/>
      <c r="U53" s="116"/>
      <c r="V53" s="119"/>
      <c r="W53" s="119"/>
      <c r="X53" s="120"/>
      <c r="Y53" s="121"/>
      <c r="Z53" s="119"/>
      <c r="AA53" s="119"/>
      <c r="AB53" s="119"/>
      <c r="AC53" s="119"/>
      <c r="AD53" s="119"/>
      <c r="AE53" s="120"/>
      <c r="AF53" s="121"/>
      <c r="AG53" s="119"/>
      <c r="AH53" s="119"/>
      <c r="AI53" s="119"/>
      <c r="AJ53" s="119"/>
      <c r="AK53" s="119"/>
      <c r="AL53" s="120"/>
      <c r="AM53" s="121"/>
      <c r="AN53" s="121"/>
      <c r="AO53" s="121"/>
      <c r="AP53" s="121"/>
      <c r="AQ53" s="121"/>
      <c r="AR53" s="119"/>
      <c r="AS53" s="203"/>
      <c r="AT53" s="121"/>
      <c r="AU53" s="121"/>
      <c r="AV53" s="121"/>
      <c r="AW53" s="121"/>
      <c r="AX53" s="121"/>
      <c r="AY53" s="119"/>
      <c r="AZ53" s="203"/>
      <c r="BA53" s="121"/>
      <c r="BB53" s="121"/>
      <c r="BC53" s="121"/>
      <c r="BD53" s="121"/>
      <c r="BE53" s="121"/>
      <c r="BF53" s="121"/>
      <c r="BG53" s="120"/>
      <c r="BH53" s="121"/>
      <c r="BI53" s="121"/>
      <c r="BJ53" s="121"/>
      <c r="BK53" s="121"/>
      <c r="BL53" s="121"/>
      <c r="BM53" s="121"/>
      <c r="BN53" s="120"/>
      <c r="BO53" s="121"/>
      <c r="BP53" s="121"/>
      <c r="BQ53" s="121"/>
      <c r="BR53" s="121"/>
      <c r="BS53" s="121"/>
      <c r="BT53" s="119"/>
      <c r="BU53" s="203"/>
      <c r="BV53" s="121"/>
      <c r="BW53" s="121"/>
      <c r="BX53" s="121"/>
      <c r="BY53" s="121"/>
      <c r="BZ53" s="121"/>
      <c r="CA53" s="121"/>
      <c r="CB53" s="120"/>
      <c r="CC53" s="121"/>
      <c r="CD53" s="121"/>
      <c r="CE53" s="105"/>
      <c r="CF53" s="223">
        <f t="shared" si="5"/>
        <v>3</v>
      </c>
      <c r="CG53" s="119">
        <f t="shared" si="6"/>
        <v>274</v>
      </c>
      <c r="CH53" s="124">
        <f t="shared" si="7"/>
        <v>91.333333333333329</v>
      </c>
      <c r="CI53" s="121">
        <f t="shared" si="8"/>
        <v>99</v>
      </c>
      <c r="CJ53" s="125">
        <f t="shared" si="9"/>
        <v>81</v>
      </c>
    </row>
    <row r="54" spans="1:88" ht="14.25">
      <c r="A54" s="238">
        <v>53</v>
      </c>
      <c r="B54" s="114" t="s">
        <v>182</v>
      </c>
      <c r="C54" s="115" t="s">
        <v>10</v>
      </c>
      <c r="D54" s="116"/>
      <c r="E54" s="116"/>
      <c r="F54" s="116"/>
      <c r="G54" s="116">
        <v>98</v>
      </c>
      <c r="H54" s="116"/>
      <c r="I54" s="116">
        <v>83</v>
      </c>
      <c r="J54" s="117">
        <v>122</v>
      </c>
      <c r="K54" s="118"/>
      <c r="L54" s="116"/>
      <c r="M54" s="116"/>
      <c r="N54" s="116"/>
      <c r="O54" s="116">
        <v>67</v>
      </c>
      <c r="P54" s="116"/>
      <c r="Q54" s="117"/>
      <c r="R54" s="118">
        <v>86</v>
      </c>
      <c r="S54" s="116"/>
      <c r="T54" s="116">
        <v>79</v>
      </c>
      <c r="U54" s="116">
        <v>105</v>
      </c>
      <c r="V54" s="119"/>
      <c r="W54" s="119"/>
      <c r="X54" s="120"/>
      <c r="Y54" s="121"/>
      <c r="Z54" s="119"/>
      <c r="AA54" s="119"/>
      <c r="AB54" s="119"/>
      <c r="AC54" s="119"/>
      <c r="AD54" s="119"/>
      <c r="AE54" s="120"/>
      <c r="AF54" s="121"/>
      <c r="AG54" s="119"/>
      <c r="AH54" s="119"/>
      <c r="AI54" s="119"/>
      <c r="AJ54" s="119"/>
      <c r="AK54" s="119"/>
      <c r="AL54" s="120"/>
      <c r="AM54" s="121"/>
      <c r="AN54" s="121"/>
      <c r="AO54" s="121"/>
      <c r="AP54" s="121"/>
      <c r="AQ54" s="121"/>
      <c r="AR54" s="119"/>
      <c r="AS54" s="203"/>
      <c r="AT54" s="121"/>
      <c r="AU54" s="121"/>
      <c r="AV54" s="121"/>
      <c r="AW54" s="121"/>
      <c r="AX54" s="121"/>
      <c r="AY54" s="119"/>
      <c r="AZ54" s="203"/>
      <c r="BA54" s="121"/>
      <c r="BB54" s="121"/>
      <c r="BC54" s="121"/>
      <c r="BD54" s="121"/>
      <c r="BE54" s="121"/>
      <c r="BF54" s="121"/>
      <c r="BG54" s="120"/>
      <c r="BH54" s="121"/>
      <c r="BI54" s="121"/>
      <c r="BJ54" s="121"/>
      <c r="BK54" s="121">
        <v>106</v>
      </c>
      <c r="BL54" s="121">
        <v>98</v>
      </c>
      <c r="BM54" s="121">
        <v>70</v>
      </c>
      <c r="BN54" s="120">
        <v>89</v>
      </c>
      <c r="BO54" s="121"/>
      <c r="BP54" s="121"/>
      <c r="BQ54" s="121"/>
      <c r="BR54" s="121"/>
      <c r="BS54" s="121"/>
      <c r="BT54" s="119"/>
      <c r="BU54" s="203"/>
      <c r="BV54" s="121"/>
      <c r="BW54" s="121"/>
      <c r="BX54" s="121"/>
      <c r="BY54" s="121"/>
      <c r="BZ54" s="121"/>
      <c r="CA54" s="121"/>
      <c r="CB54" s="120"/>
      <c r="CC54" s="121"/>
      <c r="CD54" s="121"/>
      <c r="CE54" s="120"/>
      <c r="CF54" s="223">
        <f t="shared" si="5"/>
        <v>11</v>
      </c>
      <c r="CG54" s="119">
        <f t="shared" si="6"/>
        <v>1003</v>
      </c>
      <c r="CH54" s="124">
        <f t="shared" si="7"/>
        <v>91.181818181818187</v>
      </c>
      <c r="CI54" s="121">
        <f t="shared" si="8"/>
        <v>122</v>
      </c>
      <c r="CJ54" s="125">
        <f t="shared" si="9"/>
        <v>67</v>
      </c>
    </row>
    <row r="55" spans="1:88" ht="14.25">
      <c r="A55" s="238">
        <v>54</v>
      </c>
      <c r="B55" s="114" t="s">
        <v>176</v>
      </c>
      <c r="C55" s="115" t="s">
        <v>10</v>
      </c>
      <c r="D55" s="116">
        <v>89</v>
      </c>
      <c r="E55" s="116">
        <v>92</v>
      </c>
      <c r="F55" s="116"/>
      <c r="G55" s="116"/>
      <c r="H55" s="116"/>
      <c r="I55" s="116"/>
      <c r="J55" s="117"/>
      <c r="K55" s="118"/>
      <c r="L55" s="116"/>
      <c r="M55" s="116"/>
      <c r="N55" s="116"/>
      <c r="O55" s="116"/>
      <c r="P55" s="116"/>
      <c r="Q55" s="117"/>
      <c r="R55" s="232"/>
      <c r="S55" s="116"/>
      <c r="T55" s="116"/>
      <c r="U55" s="116"/>
      <c r="V55" s="119"/>
      <c r="W55" s="119"/>
      <c r="X55" s="120"/>
      <c r="Y55" s="121"/>
      <c r="Z55" s="119"/>
      <c r="AA55" s="119"/>
      <c r="AB55" s="119"/>
      <c r="AC55" s="119"/>
      <c r="AD55" s="119"/>
      <c r="AE55" s="120"/>
      <c r="AF55" s="121"/>
      <c r="AG55" s="119"/>
      <c r="AH55" s="119"/>
      <c r="AI55" s="119"/>
      <c r="AJ55" s="119"/>
      <c r="AK55" s="119"/>
      <c r="AL55" s="120"/>
      <c r="AM55" s="121"/>
      <c r="AN55" s="121"/>
      <c r="AO55" s="121"/>
      <c r="AP55" s="121"/>
      <c r="AQ55" s="121"/>
      <c r="AR55" s="119"/>
      <c r="AS55" s="203"/>
      <c r="AT55" s="121"/>
      <c r="AU55" s="121"/>
      <c r="AV55" s="121"/>
      <c r="AW55" s="121"/>
      <c r="AX55" s="121"/>
      <c r="AY55" s="119"/>
      <c r="AZ55" s="203"/>
      <c r="BA55" s="121"/>
      <c r="BB55" s="121"/>
      <c r="BC55" s="121"/>
      <c r="BD55" s="121"/>
      <c r="BE55" s="121"/>
      <c r="BF55" s="121"/>
      <c r="BG55" s="120"/>
      <c r="BH55" s="121"/>
      <c r="BI55" s="121"/>
      <c r="BJ55" s="121"/>
      <c r="BK55" s="121"/>
      <c r="BL55" s="121"/>
      <c r="BM55" s="121"/>
      <c r="BN55" s="120"/>
      <c r="BO55" s="121"/>
      <c r="BP55" s="121"/>
      <c r="BQ55" s="121"/>
      <c r="BR55" s="121"/>
      <c r="BS55" s="121"/>
      <c r="BT55" s="119"/>
      <c r="BU55" s="203"/>
      <c r="BV55" s="121"/>
      <c r="BW55" s="121"/>
      <c r="BX55" s="121"/>
      <c r="BY55" s="121"/>
      <c r="BZ55" s="121"/>
      <c r="CA55" s="121"/>
      <c r="CB55" s="120"/>
      <c r="CC55" s="121"/>
      <c r="CD55" s="121"/>
      <c r="CE55" s="120"/>
      <c r="CF55" s="223">
        <f t="shared" si="5"/>
        <v>2</v>
      </c>
      <c r="CG55" s="119">
        <f t="shared" si="6"/>
        <v>181</v>
      </c>
      <c r="CH55" s="124">
        <f t="shared" si="7"/>
        <v>90.5</v>
      </c>
      <c r="CI55" s="121">
        <f t="shared" si="8"/>
        <v>92</v>
      </c>
      <c r="CJ55" s="125">
        <f t="shared" si="9"/>
        <v>89</v>
      </c>
    </row>
    <row r="56" spans="1:88" ht="14.25">
      <c r="A56" s="238">
        <v>55</v>
      </c>
      <c r="B56" s="123" t="s">
        <v>494</v>
      </c>
      <c r="C56" s="115" t="s">
        <v>13</v>
      </c>
      <c r="D56" s="116"/>
      <c r="E56" s="116"/>
      <c r="F56" s="116"/>
      <c r="G56" s="116"/>
      <c r="H56" s="116"/>
      <c r="I56" s="116"/>
      <c r="J56" s="117"/>
      <c r="K56" s="118"/>
      <c r="L56" s="116"/>
      <c r="M56" s="116"/>
      <c r="N56" s="116"/>
      <c r="O56" s="116"/>
      <c r="P56" s="116"/>
      <c r="Q56" s="117"/>
      <c r="R56" s="118"/>
      <c r="S56" s="116"/>
      <c r="T56" s="116"/>
      <c r="U56" s="116"/>
      <c r="V56" s="119"/>
      <c r="W56" s="119"/>
      <c r="X56" s="120"/>
      <c r="Y56" s="121"/>
      <c r="Z56" s="119"/>
      <c r="AA56" s="119"/>
      <c r="AB56" s="119"/>
      <c r="AC56" s="119"/>
      <c r="AD56" s="119"/>
      <c r="AE56" s="120"/>
      <c r="AF56" s="121"/>
      <c r="AG56" s="119"/>
      <c r="AH56" s="119"/>
      <c r="AI56" s="119"/>
      <c r="AJ56" s="119"/>
      <c r="AK56" s="119"/>
      <c r="AL56" s="120"/>
      <c r="AM56" s="121"/>
      <c r="AN56" s="121"/>
      <c r="AO56" s="121"/>
      <c r="AP56" s="121"/>
      <c r="AQ56" s="121"/>
      <c r="AR56" s="119"/>
      <c r="AS56" s="203"/>
      <c r="AT56" s="121"/>
      <c r="AU56" s="121"/>
      <c r="AV56" s="121"/>
      <c r="AW56" s="121"/>
      <c r="AX56" s="121"/>
      <c r="AY56" s="119"/>
      <c r="AZ56" s="203"/>
      <c r="BA56" s="121"/>
      <c r="BB56" s="121"/>
      <c r="BC56" s="121"/>
      <c r="BD56" s="121"/>
      <c r="BE56" s="121"/>
      <c r="BF56" s="121"/>
      <c r="BG56" s="120"/>
      <c r="BH56" s="121"/>
      <c r="BI56" s="121"/>
      <c r="BJ56" s="121"/>
      <c r="BK56" s="121"/>
      <c r="BL56" s="121"/>
      <c r="BM56" s="121"/>
      <c r="BN56" s="120"/>
      <c r="BO56" s="121">
        <v>99</v>
      </c>
      <c r="BP56" s="121">
        <v>80</v>
      </c>
      <c r="BQ56" s="121"/>
      <c r="BR56" s="121"/>
      <c r="BS56" s="121"/>
      <c r="BT56" s="119"/>
      <c r="BU56" s="203"/>
      <c r="BV56" s="121"/>
      <c r="BW56" s="121"/>
      <c r="BX56" s="121"/>
      <c r="BY56" s="121"/>
      <c r="BZ56" s="121"/>
      <c r="CA56" s="121"/>
      <c r="CB56" s="120"/>
      <c r="CC56" s="121"/>
      <c r="CD56" s="121"/>
      <c r="CE56" s="120"/>
      <c r="CF56" s="223">
        <f t="shared" si="5"/>
        <v>2</v>
      </c>
      <c r="CG56" s="119">
        <f t="shared" si="6"/>
        <v>179</v>
      </c>
      <c r="CH56" s="124">
        <f t="shared" si="7"/>
        <v>89.5</v>
      </c>
      <c r="CI56" s="121">
        <f t="shared" si="8"/>
        <v>99</v>
      </c>
      <c r="CJ56" s="125">
        <f t="shared" si="9"/>
        <v>80</v>
      </c>
    </row>
    <row r="57" spans="1:88" ht="14.25">
      <c r="A57" s="240">
        <v>56</v>
      </c>
      <c r="B57" s="114" t="s">
        <v>180</v>
      </c>
      <c r="C57" s="115" t="s">
        <v>10</v>
      </c>
      <c r="D57" s="116"/>
      <c r="E57" s="116"/>
      <c r="F57" s="116">
        <v>108</v>
      </c>
      <c r="G57" s="116"/>
      <c r="H57" s="116"/>
      <c r="I57" s="116"/>
      <c r="J57" s="117"/>
      <c r="K57" s="118"/>
      <c r="L57" s="116"/>
      <c r="M57" s="116"/>
      <c r="N57" s="116"/>
      <c r="O57" s="116"/>
      <c r="P57" s="116">
        <v>77</v>
      </c>
      <c r="Q57" s="117">
        <v>125</v>
      </c>
      <c r="R57" s="118"/>
      <c r="S57" s="116"/>
      <c r="T57" s="116"/>
      <c r="U57" s="116"/>
      <c r="V57" s="119"/>
      <c r="W57" s="119"/>
      <c r="X57" s="120"/>
      <c r="Y57" s="121">
        <v>87</v>
      </c>
      <c r="Z57" s="119"/>
      <c r="AA57" s="119"/>
      <c r="AB57" s="119"/>
      <c r="AC57" s="119"/>
      <c r="AD57" s="119"/>
      <c r="AE57" s="120"/>
      <c r="AF57" s="121">
        <v>86</v>
      </c>
      <c r="AG57" s="119">
        <v>54</v>
      </c>
      <c r="AH57" s="119">
        <v>48</v>
      </c>
      <c r="AI57" s="119">
        <v>55</v>
      </c>
      <c r="AJ57" s="119">
        <v>95</v>
      </c>
      <c r="AK57" s="119">
        <v>116</v>
      </c>
      <c r="AL57" s="120">
        <v>109</v>
      </c>
      <c r="AM57" s="121">
        <v>64</v>
      </c>
      <c r="AN57" s="121">
        <v>82</v>
      </c>
      <c r="AO57" s="121">
        <v>73</v>
      </c>
      <c r="AP57" s="121">
        <v>79</v>
      </c>
      <c r="AQ57" s="121">
        <v>115</v>
      </c>
      <c r="AR57" s="119">
        <v>84</v>
      </c>
      <c r="AS57" s="203">
        <v>102</v>
      </c>
      <c r="AT57" s="121"/>
      <c r="AU57" s="121"/>
      <c r="AV57" s="121"/>
      <c r="AW57" s="121"/>
      <c r="AX57" s="121">
        <v>100</v>
      </c>
      <c r="AY57" s="119">
        <v>92</v>
      </c>
      <c r="AZ57" s="203">
        <v>113</v>
      </c>
      <c r="BA57" s="121">
        <v>73</v>
      </c>
      <c r="BB57" s="121">
        <v>86</v>
      </c>
      <c r="BC57" s="121">
        <v>80</v>
      </c>
      <c r="BD57" s="121">
        <v>82</v>
      </c>
      <c r="BE57" s="121"/>
      <c r="BF57" s="121"/>
      <c r="BG57" s="120"/>
      <c r="BH57" s="121"/>
      <c r="BI57" s="121"/>
      <c r="BJ57" s="121"/>
      <c r="BK57" s="121"/>
      <c r="BL57" s="121"/>
      <c r="BM57" s="121"/>
      <c r="BN57" s="120"/>
      <c r="BO57" s="121">
        <v>99</v>
      </c>
      <c r="BP57" s="121">
        <v>83</v>
      </c>
      <c r="BQ57" s="121"/>
      <c r="BR57" s="121"/>
      <c r="BS57" s="121"/>
      <c r="BT57" s="119"/>
      <c r="BU57" s="203"/>
      <c r="BV57" s="121">
        <v>69</v>
      </c>
      <c r="BW57" s="121">
        <v>62</v>
      </c>
      <c r="BX57" s="121">
        <v>81</v>
      </c>
      <c r="BY57" s="121"/>
      <c r="BZ57" s="121"/>
      <c r="CA57" s="121"/>
      <c r="CB57" s="120"/>
      <c r="CC57" s="121"/>
      <c r="CD57" s="121"/>
      <c r="CE57" s="120"/>
      <c r="CF57" s="223">
        <f t="shared" si="5"/>
        <v>30</v>
      </c>
      <c r="CG57" s="119">
        <f t="shared" si="6"/>
        <v>2579</v>
      </c>
      <c r="CH57" s="124">
        <f t="shared" si="7"/>
        <v>85.966666666666669</v>
      </c>
      <c r="CI57" s="121">
        <f t="shared" si="8"/>
        <v>125</v>
      </c>
      <c r="CJ57" s="125">
        <f t="shared" si="9"/>
        <v>48</v>
      </c>
    </row>
    <row r="58" spans="1:88" ht="14.25">
      <c r="A58" s="238">
        <v>57</v>
      </c>
      <c r="B58" s="123" t="s">
        <v>178</v>
      </c>
      <c r="C58" s="115" t="s">
        <v>13</v>
      </c>
      <c r="D58" s="116">
        <v>79</v>
      </c>
      <c r="E58" s="116">
        <v>108</v>
      </c>
      <c r="F58" s="116"/>
      <c r="G58" s="116">
        <v>56</v>
      </c>
      <c r="H58" s="116">
        <v>93</v>
      </c>
      <c r="I58" s="116"/>
      <c r="J58" s="117"/>
      <c r="K58" s="118">
        <v>70</v>
      </c>
      <c r="L58" s="116"/>
      <c r="M58" s="116"/>
      <c r="N58" s="116">
        <v>79</v>
      </c>
      <c r="O58" s="116"/>
      <c r="P58" s="116"/>
      <c r="Q58" s="117"/>
      <c r="R58" s="118">
        <v>78</v>
      </c>
      <c r="S58" s="116">
        <v>54</v>
      </c>
      <c r="T58" s="116"/>
      <c r="U58" s="116">
        <v>86</v>
      </c>
      <c r="V58" s="119">
        <v>66</v>
      </c>
      <c r="W58" s="119">
        <v>92</v>
      </c>
      <c r="X58" s="120">
        <v>65</v>
      </c>
      <c r="Y58" s="121"/>
      <c r="Z58" s="119">
        <v>88</v>
      </c>
      <c r="AA58" s="119">
        <v>83</v>
      </c>
      <c r="AB58" s="119"/>
      <c r="AC58" s="119">
        <v>79</v>
      </c>
      <c r="AD58" s="119">
        <v>86</v>
      </c>
      <c r="AE58" s="120"/>
      <c r="AF58" s="121">
        <v>87</v>
      </c>
      <c r="AG58" s="119">
        <v>77</v>
      </c>
      <c r="AH58" s="119"/>
      <c r="AI58" s="119"/>
      <c r="AJ58" s="119"/>
      <c r="AK58" s="119"/>
      <c r="AL58" s="120"/>
      <c r="AM58" s="121">
        <v>74</v>
      </c>
      <c r="AN58" s="121">
        <v>96</v>
      </c>
      <c r="AO58" s="121"/>
      <c r="AP58" s="121"/>
      <c r="AQ58" s="121"/>
      <c r="AR58" s="119"/>
      <c r="AS58" s="203"/>
      <c r="AT58" s="121"/>
      <c r="AU58" s="121"/>
      <c r="AV58" s="121"/>
      <c r="AW58" s="121"/>
      <c r="AX58" s="121"/>
      <c r="AY58" s="119"/>
      <c r="AZ58" s="203"/>
      <c r="BA58" s="121"/>
      <c r="BB58" s="121"/>
      <c r="BC58" s="121"/>
      <c r="BD58" s="121"/>
      <c r="BE58" s="121">
        <v>109</v>
      </c>
      <c r="BF58" s="121">
        <v>101</v>
      </c>
      <c r="BG58" s="120">
        <v>89</v>
      </c>
      <c r="BH58" s="121"/>
      <c r="BI58" s="121"/>
      <c r="BJ58" s="121"/>
      <c r="BK58" s="121"/>
      <c r="BL58" s="121">
        <v>92</v>
      </c>
      <c r="BM58" s="121">
        <v>62</v>
      </c>
      <c r="BN58" s="120">
        <v>62</v>
      </c>
      <c r="BO58" s="121"/>
      <c r="BP58" s="121"/>
      <c r="BQ58" s="121"/>
      <c r="BR58" s="121"/>
      <c r="BS58" s="121"/>
      <c r="BT58" s="119"/>
      <c r="BU58" s="203"/>
      <c r="BV58" s="121"/>
      <c r="BW58" s="121"/>
      <c r="BX58" s="121"/>
      <c r="BY58" s="121"/>
      <c r="BZ58" s="121"/>
      <c r="CA58" s="121"/>
      <c r="CB58" s="120"/>
      <c r="CC58" s="121"/>
      <c r="CD58" s="121"/>
      <c r="CE58" s="120"/>
      <c r="CF58" s="223">
        <f t="shared" si="5"/>
        <v>26</v>
      </c>
      <c r="CG58" s="119">
        <f t="shared" si="6"/>
        <v>2111</v>
      </c>
      <c r="CH58" s="124">
        <f t="shared" si="7"/>
        <v>81.192307692307693</v>
      </c>
      <c r="CI58" s="121">
        <f t="shared" si="8"/>
        <v>109</v>
      </c>
      <c r="CJ58" s="125">
        <f t="shared" si="9"/>
        <v>54</v>
      </c>
    </row>
    <row r="59" spans="1:88" ht="14.25">
      <c r="A59" s="238">
        <v>58</v>
      </c>
      <c r="B59" s="123" t="s">
        <v>392</v>
      </c>
      <c r="C59" s="115" t="s">
        <v>19</v>
      </c>
      <c r="D59" s="116"/>
      <c r="E59" s="116"/>
      <c r="F59" s="116"/>
      <c r="G59" s="116"/>
      <c r="H59" s="116"/>
      <c r="I59" s="116"/>
      <c r="J59" s="117"/>
      <c r="K59" s="118"/>
      <c r="L59" s="116"/>
      <c r="M59" s="116"/>
      <c r="N59" s="116"/>
      <c r="O59" s="116"/>
      <c r="P59" s="116"/>
      <c r="Q59" s="117"/>
      <c r="R59" s="118"/>
      <c r="S59" s="116"/>
      <c r="T59" s="116"/>
      <c r="U59" s="116"/>
      <c r="V59" s="119"/>
      <c r="W59" s="119"/>
      <c r="X59" s="120"/>
      <c r="Y59" s="121"/>
      <c r="Z59" s="119"/>
      <c r="AA59" s="119"/>
      <c r="AB59" s="119"/>
      <c r="AC59" s="119"/>
      <c r="AD59" s="119"/>
      <c r="AE59" s="120"/>
      <c r="AF59" s="121"/>
      <c r="AG59" s="119"/>
      <c r="AH59" s="119"/>
      <c r="AI59" s="119"/>
      <c r="AJ59" s="119"/>
      <c r="AK59" s="119"/>
      <c r="AL59" s="120"/>
      <c r="AM59" s="121"/>
      <c r="AN59" s="121"/>
      <c r="AO59" s="121"/>
      <c r="AP59" s="121"/>
      <c r="AQ59" s="121"/>
      <c r="AR59" s="119"/>
      <c r="AS59" s="203"/>
      <c r="AT59" s="121"/>
      <c r="AU59" s="121"/>
      <c r="AV59" s="121"/>
      <c r="AW59" s="121">
        <v>81</v>
      </c>
      <c r="AX59" s="121"/>
      <c r="AY59" s="119"/>
      <c r="AZ59" s="203"/>
      <c r="BA59" s="121"/>
      <c r="BB59" s="121"/>
      <c r="BC59" s="121"/>
      <c r="BD59" s="121"/>
      <c r="BE59" s="121"/>
      <c r="BF59" s="121"/>
      <c r="BG59" s="120"/>
      <c r="BH59" s="121"/>
      <c r="BI59" s="121"/>
      <c r="BJ59" s="121"/>
      <c r="BK59" s="121"/>
      <c r="BL59" s="121"/>
      <c r="BM59" s="121"/>
      <c r="BN59" s="120"/>
      <c r="BO59" s="121"/>
      <c r="BP59" s="121"/>
      <c r="BQ59" s="121"/>
      <c r="BR59" s="121"/>
      <c r="BS59" s="121"/>
      <c r="BT59" s="119"/>
      <c r="BU59" s="203"/>
      <c r="BV59" s="121"/>
      <c r="BW59" s="121"/>
      <c r="BX59" s="121"/>
      <c r="BY59" s="121"/>
      <c r="BZ59" s="121"/>
      <c r="CA59" s="121"/>
      <c r="CB59" s="120"/>
      <c r="CC59" s="121"/>
      <c r="CD59" s="121"/>
      <c r="CE59" s="120"/>
      <c r="CF59" s="223">
        <f t="shared" si="5"/>
        <v>1</v>
      </c>
      <c r="CG59" s="119">
        <f t="shared" si="6"/>
        <v>81</v>
      </c>
      <c r="CH59" s="124">
        <f t="shared" si="7"/>
        <v>81</v>
      </c>
      <c r="CI59" s="121">
        <f t="shared" si="8"/>
        <v>81</v>
      </c>
      <c r="CJ59" s="125">
        <f t="shared" si="9"/>
        <v>81</v>
      </c>
    </row>
    <row r="60" spans="1:88" ht="14.25">
      <c r="A60" s="238">
        <v>59</v>
      </c>
      <c r="B60" s="114" t="s">
        <v>141</v>
      </c>
      <c r="C60" s="115" t="s">
        <v>17</v>
      </c>
      <c r="D60" s="116"/>
      <c r="E60" s="116"/>
      <c r="F60" s="116"/>
      <c r="G60" s="116"/>
      <c r="H60" s="116"/>
      <c r="I60" s="116"/>
      <c r="J60" s="117"/>
      <c r="K60" s="118"/>
      <c r="L60" s="116"/>
      <c r="M60" s="116"/>
      <c r="N60" s="116"/>
      <c r="O60" s="116"/>
      <c r="P60" s="116"/>
      <c r="Q60" s="117"/>
      <c r="R60" s="118"/>
      <c r="S60" s="116"/>
      <c r="T60" s="116"/>
      <c r="U60" s="116"/>
      <c r="V60" s="119"/>
      <c r="W60" s="119"/>
      <c r="X60" s="120"/>
      <c r="Y60" s="121"/>
      <c r="Z60" s="119"/>
      <c r="AA60" s="119"/>
      <c r="AB60" s="119"/>
      <c r="AC60" s="119"/>
      <c r="AD60" s="119"/>
      <c r="AE60" s="120"/>
      <c r="AF60" s="121"/>
      <c r="AG60" s="119"/>
      <c r="AH60" s="119"/>
      <c r="AI60" s="119"/>
      <c r="AJ60" s="119"/>
      <c r="AK60" s="119"/>
      <c r="AL60" s="120">
        <v>85</v>
      </c>
      <c r="AM60" s="121"/>
      <c r="AN60" s="121"/>
      <c r="AO60" s="121"/>
      <c r="AP60" s="121"/>
      <c r="AQ60" s="121"/>
      <c r="AR60" s="119"/>
      <c r="AS60" s="203"/>
      <c r="AT60" s="121"/>
      <c r="AU60" s="121"/>
      <c r="AV60" s="121"/>
      <c r="AW60" s="121"/>
      <c r="AX60" s="121"/>
      <c r="AY60" s="119"/>
      <c r="AZ60" s="203"/>
      <c r="BA60" s="121"/>
      <c r="BB60" s="121"/>
      <c r="BC60" s="121"/>
      <c r="BD60" s="121"/>
      <c r="BE60" s="121"/>
      <c r="BF60" s="121"/>
      <c r="BG60" s="120"/>
      <c r="BH60" s="121"/>
      <c r="BI60" s="121"/>
      <c r="BJ60" s="121"/>
      <c r="BK60" s="121"/>
      <c r="BL60" s="121"/>
      <c r="BM60" s="121"/>
      <c r="BN60" s="120"/>
      <c r="BO60" s="121"/>
      <c r="BP60" s="121"/>
      <c r="BQ60" s="121"/>
      <c r="BR60" s="121"/>
      <c r="BS60" s="121"/>
      <c r="BT60" s="119"/>
      <c r="BU60" s="203"/>
      <c r="BV60" s="121"/>
      <c r="BW60" s="121"/>
      <c r="BX60" s="121">
        <v>75</v>
      </c>
      <c r="BY60" s="121"/>
      <c r="BZ60" s="121"/>
      <c r="CA60" s="121"/>
      <c r="CB60" s="120"/>
      <c r="CC60" s="121"/>
      <c r="CD60" s="121"/>
      <c r="CE60" s="120"/>
      <c r="CF60" s="223">
        <f t="shared" si="5"/>
        <v>2</v>
      </c>
      <c r="CG60" s="119">
        <f t="shared" si="6"/>
        <v>160</v>
      </c>
      <c r="CH60" s="124">
        <f t="shared" si="7"/>
        <v>80</v>
      </c>
      <c r="CI60" s="121">
        <f t="shared" si="8"/>
        <v>85</v>
      </c>
      <c r="CJ60" s="125">
        <f t="shared" si="9"/>
        <v>75</v>
      </c>
    </row>
    <row r="61" spans="1:88" ht="14.25">
      <c r="A61" s="238">
        <v>60</v>
      </c>
      <c r="B61" s="114" t="s">
        <v>217</v>
      </c>
      <c r="C61" s="115" t="s">
        <v>13</v>
      </c>
      <c r="D61" s="116"/>
      <c r="E61" s="116"/>
      <c r="F61" s="116"/>
      <c r="G61" s="116"/>
      <c r="H61" s="116"/>
      <c r="I61" s="116"/>
      <c r="J61" s="117"/>
      <c r="K61" s="118"/>
      <c r="L61" s="116"/>
      <c r="M61" s="116"/>
      <c r="N61" s="116"/>
      <c r="O61" s="116">
        <v>73</v>
      </c>
      <c r="P61" s="116">
        <v>58</v>
      </c>
      <c r="Q61" s="117">
        <v>38</v>
      </c>
      <c r="R61" s="118"/>
      <c r="S61" s="116"/>
      <c r="T61" s="116">
        <v>59</v>
      </c>
      <c r="U61" s="116"/>
      <c r="V61" s="119"/>
      <c r="W61" s="119"/>
      <c r="X61" s="120"/>
      <c r="Y61" s="121"/>
      <c r="Z61" s="119"/>
      <c r="AA61" s="119"/>
      <c r="AB61" s="119"/>
      <c r="AC61" s="119"/>
      <c r="AD61" s="119"/>
      <c r="AE61" s="120"/>
      <c r="AF61" s="121"/>
      <c r="AG61" s="119"/>
      <c r="AH61" s="119"/>
      <c r="AI61" s="119"/>
      <c r="AJ61" s="119"/>
      <c r="AK61" s="119"/>
      <c r="AL61" s="120"/>
      <c r="AM61" s="121"/>
      <c r="AN61" s="121"/>
      <c r="AO61" s="121"/>
      <c r="AP61" s="121"/>
      <c r="AQ61" s="121"/>
      <c r="AR61" s="119"/>
      <c r="AS61" s="203"/>
      <c r="AT61" s="121"/>
      <c r="AU61" s="121"/>
      <c r="AV61" s="121"/>
      <c r="AW61" s="121"/>
      <c r="AX61" s="121"/>
      <c r="AY61" s="119"/>
      <c r="AZ61" s="203"/>
      <c r="BA61" s="121"/>
      <c r="BB61" s="121"/>
      <c r="BC61" s="121"/>
      <c r="BD61" s="121"/>
      <c r="BE61" s="121"/>
      <c r="BF61" s="121"/>
      <c r="BG61" s="120"/>
      <c r="BH61" s="121">
        <v>105</v>
      </c>
      <c r="BI61" s="121"/>
      <c r="BJ61" s="121"/>
      <c r="BK61" s="121"/>
      <c r="BL61" s="121"/>
      <c r="BM61" s="121"/>
      <c r="BN61" s="120"/>
      <c r="BO61" s="121"/>
      <c r="BP61" s="121"/>
      <c r="BQ61" s="121"/>
      <c r="BR61" s="121"/>
      <c r="BS61" s="121"/>
      <c r="BT61" s="119"/>
      <c r="BU61" s="203"/>
      <c r="BV61" s="121"/>
      <c r="BW61" s="121"/>
      <c r="BX61" s="121"/>
      <c r="BY61" s="121"/>
      <c r="BZ61" s="121"/>
      <c r="CA61" s="121"/>
      <c r="CB61" s="120"/>
      <c r="CC61" s="121"/>
      <c r="CD61" s="121"/>
      <c r="CE61" s="120"/>
      <c r="CF61" s="223">
        <f t="shared" si="5"/>
        <v>5</v>
      </c>
      <c r="CG61" s="119">
        <f t="shared" si="6"/>
        <v>333</v>
      </c>
      <c r="CH61" s="124">
        <f t="shared" si="7"/>
        <v>66.599999999999994</v>
      </c>
      <c r="CI61" s="121">
        <f t="shared" si="8"/>
        <v>105</v>
      </c>
      <c r="CJ61" s="125">
        <f t="shared" si="9"/>
        <v>38</v>
      </c>
    </row>
    <row r="62" spans="1:88" ht="14.25">
      <c r="A62" s="238">
        <v>61</v>
      </c>
      <c r="B62" s="113" t="s">
        <v>495</v>
      </c>
      <c r="C62" s="115" t="s">
        <v>7</v>
      </c>
      <c r="D62" s="116"/>
      <c r="E62" s="116"/>
      <c r="F62" s="116"/>
      <c r="G62" s="116"/>
      <c r="H62" s="116"/>
      <c r="I62" s="116"/>
      <c r="J62" s="117"/>
      <c r="K62" s="118"/>
      <c r="L62" s="116"/>
      <c r="M62" s="116"/>
      <c r="N62" s="116"/>
      <c r="O62" s="116"/>
      <c r="P62" s="116"/>
      <c r="Q62" s="117"/>
      <c r="R62" s="118"/>
      <c r="S62" s="116"/>
      <c r="T62" s="116"/>
      <c r="U62" s="116"/>
      <c r="V62" s="119"/>
      <c r="W62" s="119"/>
      <c r="X62" s="120"/>
      <c r="Y62" s="121"/>
      <c r="Z62" s="119"/>
      <c r="AA62" s="119"/>
      <c r="AB62" s="119"/>
      <c r="AC62" s="119"/>
      <c r="AD62" s="119"/>
      <c r="AE62" s="120"/>
      <c r="AF62" s="121"/>
      <c r="AG62" s="119"/>
      <c r="AH62" s="119"/>
      <c r="AI62" s="119"/>
      <c r="AJ62" s="119"/>
      <c r="AK62" s="119"/>
      <c r="AL62" s="120"/>
      <c r="AM62" s="121"/>
      <c r="AN62" s="121"/>
      <c r="AO62" s="121"/>
      <c r="AP62" s="121"/>
      <c r="AQ62" s="121"/>
      <c r="AR62" s="119"/>
      <c r="AS62" s="203"/>
      <c r="AT62" s="121"/>
      <c r="AU62" s="121"/>
      <c r="AV62" s="121"/>
      <c r="AW62" s="121"/>
      <c r="AX62" s="121"/>
      <c r="AY62" s="119"/>
      <c r="AZ62" s="203"/>
      <c r="BA62" s="121"/>
      <c r="BB62" s="121"/>
      <c r="BC62" s="121"/>
      <c r="BD62" s="121"/>
      <c r="BE62" s="121"/>
      <c r="BF62" s="121"/>
      <c r="BG62" s="120"/>
      <c r="BH62" s="121"/>
      <c r="BI62" s="121"/>
      <c r="BJ62" s="121"/>
      <c r="BK62" s="121"/>
      <c r="BL62" s="121"/>
      <c r="BM62" s="121"/>
      <c r="BN62" s="120"/>
      <c r="BO62" s="121"/>
      <c r="BP62" s="121"/>
      <c r="BQ62" s="121"/>
      <c r="BR62" s="121"/>
      <c r="BS62" s="121">
        <v>53</v>
      </c>
      <c r="BT62" s="119">
        <v>62</v>
      </c>
      <c r="BU62" s="203">
        <v>84</v>
      </c>
      <c r="BV62" s="121"/>
      <c r="BW62" s="121"/>
      <c r="BX62" s="121"/>
      <c r="BY62" s="121"/>
      <c r="BZ62" s="121"/>
      <c r="CA62" s="121"/>
      <c r="CB62" s="120"/>
      <c r="CC62" s="121"/>
      <c r="CD62" s="121"/>
      <c r="CE62" s="120"/>
      <c r="CF62" s="223">
        <f t="shared" si="5"/>
        <v>3</v>
      </c>
      <c r="CG62" s="119">
        <f t="shared" si="6"/>
        <v>199</v>
      </c>
      <c r="CH62" s="124">
        <f t="shared" si="7"/>
        <v>66.333333333333329</v>
      </c>
      <c r="CI62" s="121">
        <f t="shared" si="8"/>
        <v>84</v>
      </c>
      <c r="CJ62" s="125">
        <f t="shared" si="9"/>
        <v>53</v>
      </c>
    </row>
    <row r="63" spans="1:88" ht="15" thickBot="1">
      <c r="A63" s="239">
        <v>62</v>
      </c>
      <c r="B63" s="231" t="s">
        <v>185</v>
      </c>
      <c r="C63" s="133" t="s">
        <v>13</v>
      </c>
      <c r="D63" s="134"/>
      <c r="E63" s="134">
        <v>62</v>
      </c>
      <c r="F63" s="134"/>
      <c r="G63" s="134">
        <v>55</v>
      </c>
      <c r="H63" s="134">
        <v>75</v>
      </c>
      <c r="I63" s="134"/>
      <c r="J63" s="135"/>
      <c r="K63" s="136">
        <v>80</v>
      </c>
      <c r="L63" s="134"/>
      <c r="M63" s="134"/>
      <c r="N63" s="134">
        <v>49</v>
      </c>
      <c r="O63" s="134"/>
      <c r="P63" s="134"/>
      <c r="Q63" s="135"/>
      <c r="R63" s="136"/>
      <c r="S63" s="134">
        <v>54</v>
      </c>
      <c r="T63" s="134"/>
      <c r="U63" s="134">
        <v>54</v>
      </c>
      <c r="V63" s="137">
        <v>46</v>
      </c>
      <c r="W63" s="137"/>
      <c r="X63" s="138"/>
      <c r="Y63" s="139"/>
      <c r="Z63" s="137"/>
      <c r="AA63" s="137"/>
      <c r="AB63" s="137"/>
      <c r="AC63" s="137"/>
      <c r="AD63" s="137"/>
      <c r="AE63" s="138"/>
      <c r="AF63" s="139"/>
      <c r="AG63" s="137"/>
      <c r="AH63" s="137"/>
      <c r="AI63" s="137"/>
      <c r="AJ63" s="137"/>
      <c r="AK63" s="137"/>
      <c r="AL63" s="138"/>
      <c r="AM63" s="139"/>
      <c r="AN63" s="139"/>
      <c r="AO63" s="139"/>
      <c r="AP63" s="139"/>
      <c r="AQ63" s="139">
        <v>84</v>
      </c>
      <c r="AR63" s="137"/>
      <c r="AS63" s="204"/>
      <c r="AT63" s="139"/>
      <c r="AU63" s="139"/>
      <c r="AV63" s="139"/>
      <c r="AW63" s="139"/>
      <c r="AX63" s="139"/>
      <c r="AY63" s="137"/>
      <c r="AZ63" s="204"/>
      <c r="BA63" s="139"/>
      <c r="BB63" s="139"/>
      <c r="BC63" s="139"/>
      <c r="BD63" s="139"/>
      <c r="BE63" s="139"/>
      <c r="BF63" s="139"/>
      <c r="BG63" s="138"/>
      <c r="BH63" s="139"/>
      <c r="BI63" s="139"/>
      <c r="BJ63" s="139"/>
      <c r="BK63" s="139"/>
      <c r="BL63" s="139"/>
      <c r="BM63" s="139"/>
      <c r="BN63" s="138"/>
      <c r="BO63" s="139"/>
      <c r="BP63" s="139"/>
      <c r="BQ63" s="139"/>
      <c r="BR63" s="139"/>
      <c r="BS63" s="139"/>
      <c r="BT63" s="137"/>
      <c r="BU63" s="204"/>
      <c r="BV63" s="139"/>
      <c r="BW63" s="139"/>
      <c r="BX63" s="139"/>
      <c r="BY63" s="139"/>
      <c r="BZ63" s="139"/>
      <c r="CA63" s="139"/>
      <c r="CB63" s="138"/>
      <c r="CC63" s="139"/>
      <c r="CD63" s="139"/>
      <c r="CE63" s="138"/>
      <c r="CF63" s="226">
        <f t="shared" si="5"/>
        <v>9</v>
      </c>
      <c r="CG63" s="137">
        <f t="shared" si="6"/>
        <v>559</v>
      </c>
      <c r="CH63" s="140">
        <f t="shared" si="7"/>
        <v>62.111111111111114</v>
      </c>
      <c r="CI63" s="139">
        <f t="shared" si="8"/>
        <v>84</v>
      </c>
      <c r="CJ63" s="141">
        <f t="shared" si="9"/>
        <v>46</v>
      </c>
    </row>
    <row r="64" spans="1:88" ht="5.25" customHeight="1"/>
    <row r="65" spans="2:3">
      <c r="B65" s="216" t="s">
        <v>428</v>
      </c>
    </row>
    <row r="68" spans="2:3">
      <c r="C68" s="127"/>
    </row>
  </sheetData>
  <autoFilter ref="A1:CJ65"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hiddenButton="1" showButton="0"/>
    <filterColumn colId="20" hiddenButton="1" showButton="0"/>
    <filterColumn colId="21" showButton="0"/>
    <filterColumn colId="22" hiddenButton="1" showButton="0"/>
    <filterColumn colId="23" hiddenButton="1" showButton="0"/>
    <filterColumn colId="24" hiddenButton="1" showButton="0"/>
    <filterColumn colId="25" hiddenButton="1" showButton="0"/>
    <filterColumn colId="26" hiddenButton="1" showButton="0"/>
    <filterColumn colId="27" hiddenButton="1" showButton="0"/>
    <filterColumn colId="28" hiddenButton="1" showButton="0"/>
    <filterColumn colId="29" hiddenButton="1" showButton="0"/>
    <filterColumn colId="30" hiddenButton="1" showButton="0"/>
    <filterColumn colId="31" hiddenButton="1" showButton="0"/>
    <filterColumn colId="32" hiddenButton="1" showButton="0"/>
    <filterColumn colId="33" hiddenButton="1" showButton="0"/>
    <filterColumn colId="34" hiddenButton="1" showButton="0"/>
    <filterColumn colId="35" hiddenButton="1" showButton="0"/>
    <filterColumn colId="36" hiddenButton="1" showButton="0"/>
    <filterColumn colId="37" hiddenButton="1" showButton="0"/>
    <filterColumn colId="38" hiddenButton="1" showButton="0"/>
    <filterColumn colId="39" hiddenButton="1" showButton="0"/>
    <filterColumn colId="40" hiddenButton="1" showButton="0"/>
    <filterColumn colId="41" hiddenButton="1" showButton="0"/>
    <filterColumn colId="42" hiddenButton="1" showButton="0"/>
    <filterColumn colId="43" hiddenButton="1" showButton="0"/>
    <filterColumn colId="44" hiddenButton="1" showButton="0"/>
    <filterColumn colId="45" hiddenButton="1" showButton="0"/>
    <filterColumn colId="46" hiddenButton="1" showButton="0"/>
    <filterColumn colId="47" hiddenButton="1" showButton="0"/>
    <filterColumn colId="48" hiddenButton="1" showButton="0"/>
    <filterColumn colId="49" hiddenButton="1" showButton="0"/>
    <filterColumn colId="50" hiddenButton="1" showButton="0"/>
    <filterColumn colId="51" hiddenButton="1" showButton="0"/>
    <filterColumn colId="52" hiddenButton="1" showButton="0"/>
    <filterColumn colId="53" hiddenButton="1" showButton="0"/>
    <filterColumn colId="54" hiddenButton="1" showButton="0"/>
    <filterColumn colId="55" hiddenButton="1" showButton="0"/>
    <filterColumn colId="56" hiddenButton="1" showButton="0"/>
    <filterColumn colId="57" hiddenButton="1" showButton="0"/>
    <filterColumn colId="58" hiddenButton="1" showButton="0"/>
    <filterColumn colId="59" hiddenButton="1" showButton="0"/>
    <filterColumn colId="60" hiddenButton="1" showButton="0"/>
    <filterColumn colId="61" hiddenButton="1" showButton="0"/>
    <filterColumn colId="62" hiddenButton="1" showButton="0"/>
    <filterColumn colId="63" hiddenButton="1" showButton="0"/>
    <filterColumn colId="64" hiddenButton="1" showButton="0"/>
    <filterColumn colId="65" hiddenButton="1" showButton="0"/>
    <filterColumn colId="66" hiddenButton="1" showButton="0"/>
    <filterColumn colId="67" hiddenButton="1" showButton="0"/>
    <filterColumn colId="68" hiddenButton="1" showButton="0"/>
    <filterColumn colId="69" hiddenButton="1" showButton="0"/>
    <filterColumn colId="70" hiddenButton="1" showButton="0"/>
    <filterColumn colId="71" hiddenButton="1" showButton="0"/>
    <filterColumn colId="72" hiddenButton="1" showButton="0"/>
    <filterColumn colId="73" hiddenButton="1" showButton="0"/>
    <filterColumn colId="74" hiddenButton="1" showButton="0"/>
    <filterColumn colId="75" hiddenButton="1" showButton="0"/>
    <filterColumn colId="76" hiddenButton="1" showButton="0"/>
    <filterColumn colId="77" hiddenButton="1" showButton="0"/>
    <filterColumn colId="78" hiddenButton="1" showButton="0"/>
    <filterColumn colId="79" hiddenButton="1" showButton="0"/>
    <filterColumn colId="80" hiddenButton="1" showButton="0"/>
    <filterColumn colId="81" hiddenButton="1" showButton="0"/>
    <filterColumn colId="82" hiddenButton="1" showButton="0"/>
    <filterColumn colId="83" showButton="0"/>
    <filterColumn colId="84" showButton="0"/>
    <filterColumn colId="85" showButton="0"/>
    <filterColumn colId="86" showButton="0"/>
  </autoFilter>
  <sortState ref="B3:CJ63">
    <sortCondition descending="1" ref="CH3:CH63"/>
  </sortState>
  <mergeCells count="4">
    <mergeCell ref="A1:A2"/>
    <mergeCell ref="B1:B2"/>
    <mergeCell ref="C1:C2"/>
    <mergeCell ref="D1:CJ1"/>
  </mergeCells>
  <conditionalFormatting sqref="D1:D2 E2:CJ2 B1:C1 CG3:CJ63 B3:C63">
    <cfRule type="cellIs" dxfId="3" priority="10" stopIfTrue="1" operator="equal">
      <formula>0</formula>
    </cfRule>
  </conditionalFormatting>
  <conditionalFormatting sqref="D28:CE41 D3:CF20 D22:CE23 CF21:CF45 D46:CF63">
    <cfRule type="cellIs" dxfId="2" priority="9" stopIfTrue="1" operator="greaterThanOrEqual">
      <formula>200</formula>
    </cfRule>
  </conditionalFormatting>
  <conditionalFormatting sqref="D3:CE63">
    <cfRule type="cellIs" dxfId="1" priority="8" operator="greaterThan">
      <formula>199</formula>
    </cfRule>
  </conditionalFormatting>
  <conditionalFormatting sqref="D3:CE63">
    <cfRule type="cellIs" dxfId="0" priority="7" stopIfTrue="1" operator="greaterThan">
      <formula>200</formula>
    </cfRule>
  </conditionalFormatting>
  <printOptions horizontalCentered="1" verticalCentered="1"/>
  <pageMargins left="0.19685039370078741" right="0.19685039370078741" top="0.19685039370078741" bottom="0.19685039370078741" header="0.19685039370078741" footer="0"/>
  <pageSetup paperSize="9" scale="67" fitToWidth="2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družstva</vt:lpstr>
      <vt:lpstr>rozlosování</vt:lpstr>
      <vt:lpstr>jednotlivci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Radomil Rambousek</cp:lastModifiedBy>
  <cp:lastPrinted>2018-05-20T12:34:00Z</cp:lastPrinted>
  <dcterms:created xsi:type="dcterms:W3CDTF">2017-10-10T10:24:51Z</dcterms:created>
  <dcterms:modified xsi:type="dcterms:W3CDTF">2018-05-22T16:00:02Z</dcterms:modified>
</cp:coreProperties>
</file>